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45" windowWidth="14235" windowHeight="7440" tabRatio="724"/>
  </bookViews>
  <sheets>
    <sheet name="matarkarfa prufa" sheetId="6" r:id="rId1"/>
    <sheet name="línurit" sheetId="8" r:id="rId2"/>
  </sheets>
  <definedNames>
    <definedName name="_xlnm.Print_Area" localSheetId="0">'matarkarfa prufa'!$A$1:$T$64</definedName>
    <definedName name="_xlnm.Print_Titles" localSheetId="0">'matarkarfa prufa'!$1:$1</definedName>
  </definedNames>
  <calcPr calcId="145621"/>
</workbook>
</file>

<file path=xl/calcChain.xml><?xml version="1.0" encoding="utf-8"?>
<calcChain xmlns="http://schemas.openxmlformats.org/spreadsheetml/2006/main">
  <c r="B63" i="6" l="1"/>
  <c r="B62" i="6"/>
  <c r="B61" i="6"/>
  <c r="B60" i="6"/>
  <c r="B59" i="6"/>
  <c r="E10" i="6" l="1"/>
  <c r="I10" i="6"/>
  <c r="G10" i="6"/>
  <c r="K10" i="6"/>
  <c r="O10" i="6"/>
  <c r="M10" i="6"/>
  <c r="Q10" i="6"/>
  <c r="Q53" i="6" l="1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31" i="6"/>
  <c r="Q32" i="6"/>
  <c r="Q33" i="6"/>
  <c r="Q30" i="6"/>
  <c r="Q24" i="6"/>
  <c r="Q25" i="6"/>
  <c r="Q26" i="6"/>
  <c r="Q27" i="6"/>
  <c r="Q28" i="6"/>
  <c r="Q23" i="6"/>
  <c r="Q21" i="6"/>
  <c r="Q20" i="6"/>
  <c r="Q19" i="6"/>
  <c r="Q13" i="6"/>
  <c r="Q14" i="6"/>
  <c r="Q15" i="6"/>
  <c r="Q16" i="6"/>
  <c r="Q17" i="6"/>
  <c r="Q12" i="6"/>
  <c r="Q4" i="6"/>
  <c r="Q5" i="6"/>
  <c r="Q6" i="6"/>
  <c r="Q7" i="6"/>
  <c r="Q8" i="6"/>
  <c r="Q9" i="6"/>
  <c r="Q3" i="6"/>
  <c r="O53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31" i="6"/>
  <c r="O32" i="6"/>
  <c r="O33" i="6"/>
  <c r="O30" i="6"/>
  <c r="O24" i="6"/>
  <c r="O25" i="6"/>
  <c r="O26" i="6"/>
  <c r="O27" i="6"/>
  <c r="O28" i="6"/>
  <c r="O23" i="6"/>
  <c r="O20" i="6"/>
  <c r="O21" i="6"/>
  <c r="O19" i="6"/>
  <c r="O13" i="6"/>
  <c r="O14" i="6"/>
  <c r="O15" i="6"/>
  <c r="O16" i="6"/>
  <c r="O17" i="6"/>
  <c r="O12" i="6"/>
  <c r="O4" i="6"/>
  <c r="O5" i="6"/>
  <c r="O6" i="6"/>
  <c r="O7" i="6"/>
  <c r="O8" i="6"/>
  <c r="O9" i="6"/>
  <c r="O3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31" i="6"/>
  <c r="M32" i="6"/>
  <c r="M33" i="6"/>
  <c r="M30" i="6"/>
  <c r="M24" i="6"/>
  <c r="M25" i="6"/>
  <c r="M26" i="6"/>
  <c r="M27" i="6"/>
  <c r="M28" i="6"/>
  <c r="M23" i="6"/>
  <c r="M20" i="6"/>
  <c r="M21" i="6"/>
  <c r="M19" i="6"/>
  <c r="M13" i="6"/>
  <c r="M14" i="6"/>
  <c r="M15" i="6"/>
  <c r="M16" i="6"/>
  <c r="M17" i="6"/>
  <c r="M12" i="6"/>
  <c r="M4" i="6"/>
  <c r="M5" i="6"/>
  <c r="M6" i="6"/>
  <c r="M7" i="6"/>
  <c r="M8" i="6"/>
  <c r="M9" i="6"/>
  <c r="M3" i="6"/>
  <c r="K53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31" i="6"/>
  <c r="K32" i="6"/>
  <c r="K33" i="6"/>
  <c r="K30" i="6"/>
  <c r="K24" i="6"/>
  <c r="K25" i="6"/>
  <c r="K26" i="6"/>
  <c r="K27" i="6"/>
  <c r="K28" i="6"/>
  <c r="K23" i="6"/>
  <c r="K20" i="6"/>
  <c r="K21" i="6"/>
  <c r="K19" i="6"/>
  <c r="K13" i="6"/>
  <c r="K14" i="6"/>
  <c r="K15" i="6"/>
  <c r="K16" i="6"/>
  <c r="K17" i="6"/>
  <c r="K12" i="6"/>
  <c r="K4" i="6"/>
  <c r="K5" i="6"/>
  <c r="K6" i="6"/>
  <c r="K7" i="6"/>
  <c r="K8" i="6"/>
  <c r="K9" i="6"/>
  <c r="K3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32" i="6"/>
  <c r="I33" i="6"/>
  <c r="I30" i="6"/>
  <c r="I31" i="6"/>
  <c r="I24" i="6"/>
  <c r="I25" i="6"/>
  <c r="I26" i="6"/>
  <c r="I27" i="6"/>
  <c r="I28" i="6"/>
  <c r="I23" i="6"/>
  <c r="I20" i="6"/>
  <c r="I21" i="6"/>
  <c r="I19" i="6"/>
  <c r="I13" i="6"/>
  <c r="I14" i="6"/>
  <c r="I15" i="6"/>
  <c r="I16" i="6"/>
  <c r="I17" i="6"/>
  <c r="I12" i="6"/>
  <c r="I4" i="6"/>
  <c r="I5" i="6"/>
  <c r="I6" i="6"/>
  <c r="I7" i="6"/>
  <c r="I8" i="6"/>
  <c r="I9" i="6"/>
  <c r="I3" i="6"/>
  <c r="G53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31" i="6"/>
  <c r="G32" i="6"/>
  <c r="G33" i="6"/>
  <c r="G30" i="6"/>
  <c r="G24" i="6"/>
  <c r="G25" i="6"/>
  <c r="G26" i="6"/>
  <c r="G27" i="6"/>
  <c r="G28" i="6"/>
  <c r="G23" i="6"/>
  <c r="G20" i="6"/>
  <c r="G21" i="6"/>
  <c r="G19" i="6"/>
  <c r="G13" i="6"/>
  <c r="G14" i="6"/>
  <c r="G15" i="6"/>
  <c r="G16" i="6"/>
  <c r="G17" i="6"/>
  <c r="G12" i="6"/>
  <c r="G4" i="6"/>
  <c r="G5" i="6"/>
  <c r="G6" i="6"/>
  <c r="G7" i="6"/>
  <c r="G8" i="6"/>
  <c r="G9" i="6"/>
  <c r="G3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31" i="6"/>
  <c r="E32" i="6"/>
  <c r="E33" i="6"/>
  <c r="E30" i="6"/>
  <c r="E24" i="6"/>
  <c r="E25" i="6"/>
  <c r="E26" i="6"/>
  <c r="E27" i="6"/>
  <c r="E28" i="6"/>
  <c r="E23" i="6"/>
  <c r="E20" i="6"/>
  <c r="E21" i="6"/>
  <c r="E19" i="6"/>
  <c r="E13" i="6"/>
  <c r="E14" i="6"/>
  <c r="E15" i="6"/>
  <c r="E16" i="6"/>
  <c r="E17" i="6"/>
  <c r="E12" i="6"/>
  <c r="E4" i="6"/>
  <c r="E5" i="6"/>
  <c r="E6" i="6"/>
  <c r="E7" i="6"/>
  <c r="E8" i="6"/>
  <c r="E9" i="6"/>
  <c r="E3" i="6"/>
  <c r="O55" i="6" l="1"/>
  <c r="E55" i="6"/>
  <c r="B58" i="6" s="1"/>
  <c r="I55" i="6"/>
  <c r="K55" i="6"/>
  <c r="Q55" i="6"/>
  <c r="B64" i="6" s="1"/>
  <c r="G55" i="6"/>
  <c r="M55" i="6"/>
  <c r="D63" i="6" l="1"/>
  <c r="D61" i="6"/>
  <c r="D62" i="6"/>
  <c r="D59" i="6"/>
  <c r="D60" i="6"/>
  <c r="D64" i="6"/>
</calcChain>
</file>

<file path=xl/sharedStrings.xml><?xml version="1.0" encoding="utf-8"?>
<sst xmlns="http://schemas.openxmlformats.org/spreadsheetml/2006/main" count="206" uniqueCount="81">
  <si>
    <t>Rjómaostur til matargerðar 400 g</t>
  </si>
  <si>
    <t>MS rjómi 500ml</t>
  </si>
  <si>
    <t>Sveskjusulta - ódýrasta kílóverð skrá niður tegund og þyngd</t>
  </si>
  <si>
    <t xml:space="preserve">Dansukker Råsocker (Hrásykur) 500 g </t>
  </si>
  <si>
    <t>Kötlu Vanilludropar 30 ml</t>
  </si>
  <si>
    <t>Kötlu kardimommudropar 30 ml</t>
  </si>
  <si>
    <t>Súrmjólk 1líter</t>
  </si>
  <si>
    <t>Rúsínur - ódýrasta kílóverð</t>
  </si>
  <si>
    <t>Heslihnetur - heilar - ódýrasta kílóverð</t>
  </si>
  <si>
    <t>Flórsykur - ódýrasta kílóverð</t>
  </si>
  <si>
    <t>Odense Marcipan, marsipan með 24% sötmandel - 500g</t>
  </si>
  <si>
    <t>Valhnetukjarnar- ódýrasta kílóverð</t>
  </si>
  <si>
    <t>Den gamle fabrik Hindbærmarmelade 400 g</t>
  </si>
  <si>
    <t>Mjólkurvörur</t>
  </si>
  <si>
    <t>Rjómi -  ódýrasta lítraverð</t>
  </si>
  <si>
    <t>Sýrður rjómi 18% - ódýrasta lítraverð</t>
  </si>
  <si>
    <t>Brún egg, meðalvigt 680 gr - 10st í bakka</t>
  </si>
  <si>
    <t>Filippo berío olive oil - ódýrasta lítraverð gulur miði</t>
  </si>
  <si>
    <t>Filippo berío extra virgin - ódýrasta lítraverð grænn miði</t>
  </si>
  <si>
    <t>St.Dalflur Jarðaberjasulta 284 g</t>
  </si>
  <si>
    <t>Freyja súkkulaðispænir ljós 200gr</t>
  </si>
  <si>
    <t>Freyja súkkulaðispænir dökkur 200gr</t>
  </si>
  <si>
    <t>Dr. Oetker Apelsinskal 100gr</t>
  </si>
  <si>
    <t>Dr. Oetker Sucat 100gr</t>
  </si>
  <si>
    <t>Dansukker flórsykur 500gr</t>
  </si>
  <si>
    <t>Sunsweet sveskjur 400 gr í poka</t>
  </si>
  <si>
    <t>Steeves maples/mabel sýróp 250ml flaska</t>
  </si>
  <si>
    <t>Ger Saf instant 125 gr</t>
  </si>
  <si>
    <t>G Pálsson vanillustangir í glerhólk</t>
  </si>
  <si>
    <t>Katla púðursykur - ódýrasta kílóverð</t>
  </si>
  <si>
    <t>Sultur og marmelaði</t>
  </si>
  <si>
    <t>Súkkulaði og kakó</t>
  </si>
  <si>
    <t>Þurrkaðir ávextir og hnetur</t>
  </si>
  <si>
    <t>Ýmsar bökunarvörur</t>
  </si>
  <si>
    <t>Feitmeti og egg</t>
  </si>
  <si>
    <t>Krónan</t>
  </si>
  <si>
    <t>Nettó</t>
  </si>
  <si>
    <t>Nóatún</t>
  </si>
  <si>
    <t>Hagkaup</t>
  </si>
  <si>
    <t>Samkaup - Úrval</t>
  </si>
  <si>
    <t>Fjarðarkaup</t>
  </si>
  <si>
    <t>Samkaup Úrval Íslafirði</t>
  </si>
  <si>
    <t>Krónan Lindum</t>
  </si>
  <si>
    <t>Reyners´s matarlitur rauður 28ml</t>
  </si>
  <si>
    <t>Hagkaup Kringlunni</t>
  </si>
  <si>
    <t>Nóatún Háaleitisbraut</t>
  </si>
  <si>
    <t>Hæsta verð</t>
  </si>
  <si>
    <t>Lægsta verð</t>
  </si>
  <si>
    <t>Nettó Akureyri</t>
  </si>
  <si>
    <t>Bónus Akureyri</t>
  </si>
  <si>
    <t>Magn</t>
  </si>
  <si>
    <t>Eining</t>
  </si>
  <si>
    <t>l</t>
  </si>
  <si>
    <t>st</t>
  </si>
  <si>
    <t>bakki</t>
  </si>
  <si>
    <t>kg</t>
  </si>
  <si>
    <t>Vörukarfa</t>
  </si>
  <si>
    <t>Verð</t>
  </si>
  <si>
    <t>Karfa samtals</t>
  </si>
  <si>
    <t>Bónus</t>
  </si>
  <si>
    <t>Bökunarvörur 21. nóvember 2011</t>
  </si>
  <si>
    <t>Samtals</t>
  </si>
  <si>
    <t>Munur á hæsta og lægsta</t>
  </si>
  <si>
    <t>Vísitala bökunarkörfu</t>
  </si>
  <si>
    <t>Nóa bismark brjóstsykur, 150g</t>
  </si>
  <si>
    <t>Nói Síríus - appelsínussúkkulaði 100g</t>
  </si>
  <si>
    <t>Nýmjólk  - ódýrasta lítraverð</t>
  </si>
  <si>
    <t>Léttmjólk - ódýrasta lítraverð</t>
  </si>
  <si>
    <t>AB mjólk 1 líter</t>
  </si>
  <si>
    <t>Smjörvi 300 g</t>
  </si>
  <si>
    <t>Smjör 500 g</t>
  </si>
  <si>
    <t>Palmin djúpsteikingarfeiti - 500 g</t>
  </si>
  <si>
    <t>Suðusúkkulaði - ódýrasta kílóverð</t>
  </si>
  <si>
    <t>Nói Sírius - 70% súkkulaði - 100 g</t>
  </si>
  <si>
    <t>Nói Sírius - 56% súkkulaði - 100 g</t>
  </si>
  <si>
    <t>Vanillusykur - ódýrast kílóverð</t>
  </si>
  <si>
    <t>Sykur - ódýrasta kílóverð</t>
  </si>
  <si>
    <t>Púðursykur dökkur- Ódýrasta kílóverð</t>
  </si>
  <si>
    <t>Matarsódi - ódýrast kílóverð</t>
  </si>
  <si>
    <t>Haframjöl -  ódýrasta kílóverð</t>
  </si>
  <si>
    <t>Verðkönnun ASÍ í matvöruverslunum 21. nóvember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</si>
</sst>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1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17">
    <xf numFmtId="0" fontId="0" fillId="0" borderId="0" xfId="0"/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9" fillId="0" borderId="0" xfId="0" applyFont="1"/>
    <xf numFmtId="0" fontId="5" fillId="3" borderId="1" xfId="0" applyFont="1" applyFill="1" applyBorder="1" applyAlignment="1">
      <alignment horizontal="left" vertical="center" wrapText="1"/>
    </xf>
    <xf numFmtId="9" fontId="0" fillId="0" borderId="0" xfId="0" applyNumberFormat="1"/>
    <xf numFmtId="164" fontId="0" fillId="0" borderId="0" xfId="3" applyNumberFormat="1" applyFont="1"/>
    <xf numFmtId="164" fontId="7" fillId="5" borderId="9" xfId="3" applyNumberFormat="1" applyFont="1" applyFill="1" applyBorder="1" applyAlignment="1">
      <alignment horizontal="center" vertical="center"/>
    </xf>
    <xf numFmtId="164" fontId="7" fillId="5" borderId="11" xfId="3" applyNumberFormat="1" applyFont="1" applyFill="1" applyBorder="1" applyAlignment="1">
      <alignment horizontal="center" vertical="center"/>
    </xf>
    <xf numFmtId="164" fontId="7" fillId="5" borderId="35" xfId="3" applyNumberFormat="1" applyFont="1" applyFill="1" applyBorder="1" applyAlignment="1">
      <alignment horizontal="center" vertical="center"/>
    </xf>
    <xf numFmtId="164" fontId="7" fillId="5" borderId="36" xfId="3" applyNumberFormat="1" applyFont="1" applyFill="1" applyBorder="1" applyAlignment="1">
      <alignment horizontal="center" vertical="center"/>
    </xf>
    <xf numFmtId="164" fontId="7" fillId="6" borderId="9" xfId="3" applyNumberFormat="1" applyFont="1" applyFill="1" applyBorder="1" applyAlignment="1">
      <alignment horizontal="center" vertical="center"/>
    </xf>
    <xf numFmtId="164" fontId="7" fillId="6" borderId="11" xfId="3" applyNumberFormat="1" applyFont="1" applyFill="1" applyBorder="1" applyAlignment="1">
      <alignment horizontal="center" vertical="center"/>
    </xf>
    <xf numFmtId="164" fontId="7" fillId="6" borderId="35" xfId="3" applyNumberFormat="1" applyFont="1" applyFill="1" applyBorder="1" applyAlignment="1">
      <alignment horizontal="center" vertical="center"/>
    </xf>
    <xf numFmtId="164" fontId="7" fillId="6" borderId="36" xfId="3" applyNumberFormat="1" applyFont="1" applyFill="1" applyBorder="1" applyAlignment="1">
      <alignment horizontal="center" vertical="center"/>
    </xf>
    <xf numFmtId="164" fontId="7" fillId="7" borderId="9" xfId="3" applyNumberFormat="1" applyFont="1" applyFill="1" applyBorder="1" applyAlignment="1">
      <alignment horizontal="center" vertical="center"/>
    </xf>
    <xf numFmtId="164" fontId="7" fillId="7" borderId="11" xfId="3" applyNumberFormat="1" applyFont="1" applyFill="1" applyBorder="1" applyAlignment="1">
      <alignment horizontal="center" vertical="center"/>
    </xf>
    <xf numFmtId="164" fontId="7" fillId="7" borderId="35" xfId="3" applyNumberFormat="1" applyFont="1" applyFill="1" applyBorder="1" applyAlignment="1">
      <alignment horizontal="center" vertical="center"/>
    </xf>
    <xf numFmtId="164" fontId="7" fillId="7" borderId="36" xfId="3" applyNumberFormat="1" applyFont="1" applyFill="1" applyBorder="1" applyAlignment="1">
      <alignment horizontal="center" vertical="center"/>
    </xf>
    <xf numFmtId="164" fontId="7" fillId="8" borderId="9" xfId="3" applyNumberFormat="1" applyFont="1" applyFill="1" applyBorder="1" applyAlignment="1">
      <alignment horizontal="center" vertical="center"/>
    </xf>
    <xf numFmtId="164" fontId="7" fillId="8" borderId="11" xfId="3" applyNumberFormat="1" applyFont="1" applyFill="1" applyBorder="1" applyAlignment="1">
      <alignment horizontal="center" vertical="center"/>
    </xf>
    <xf numFmtId="164" fontId="7" fillId="8" borderId="35" xfId="3" applyNumberFormat="1" applyFont="1" applyFill="1" applyBorder="1" applyAlignment="1">
      <alignment horizontal="center" vertical="center"/>
    </xf>
    <xf numFmtId="164" fontId="7" fillId="8" borderId="36" xfId="3" applyNumberFormat="1" applyFont="1" applyFill="1" applyBorder="1" applyAlignment="1">
      <alignment horizontal="center" vertical="center"/>
    </xf>
    <xf numFmtId="164" fontId="7" fillId="9" borderId="9" xfId="3" applyNumberFormat="1" applyFont="1" applyFill="1" applyBorder="1" applyAlignment="1">
      <alignment horizontal="center" vertical="center"/>
    </xf>
    <xf numFmtId="164" fontId="7" fillId="9" borderId="11" xfId="3" applyNumberFormat="1" applyFont="1" applyFill="1" applyBorder="1" applyAlignment="1">
      <alignment horizontal="center" vertical="center"/>
    </xf>
    <xf numFmtId="164" fontId="7" fillId="10" borderId="9" xfId="3" applyNumberFormat="1" applyFont="1" applyFill="1" applyBorder="1" applyAlignment="1">
      <alignment horizontal="center" vertical="center"/>
    </xf>
    <xf numFmtId="164" fontId="7" fillId="10" borderId="11" xfId="3" applyNumberFormat="1" applyFont="1" applyFill="1" applyBorder="1" applyAlignment="1">
      <alignment horizontal="center" vertical="center"/>
    </xf>
    <xf numFmtId="164" fontId="7" fillId="10" borderId="35" xfId="3" applyNumberFormat="1" applyFont="1" applyFill="1" applyBorder="1" applyAlignment="1">
      <alignment horizontal="center" vertical="center"/>
    </xf>
    <xf numFmtId="164" fontId="7" fillId="10" borderId="36" xfId="3" applyNumberFormat="1" applyFont="1" applyFill="1" applyBorder="1" applyAlignment="1">
      <alignment horizontal="center" vertical="center"/>
    </xf>
    <xf numFmtId="164" fontId="7" fillId="11" borderId="9" xfId="3" applyNumberFormat="1" applyFont="1" applyFill="1" applyBorder="1" applyAlignment="1">
      <alignment horizontal="center" vertical="center"/>
    </xf>
    <xf numFmtId="164" fontId="7" fillId="11" borderId="11" xfId="3" applyNumberFormat="1" applyFont="1" applyFill="1" applyBorder="1" applyAlignment="1">
      <alignment horizontal="center" vertical="center"/>
    </xf>
    <xf numFmtId="164" fontId="7" fillId="11" borderId="35" xfId="3" applyNumberFormat="1" applyFont="1" applyFill="1" applyBorder="1" applyAlignment="1">
      <alignment horizontal="center" vertical="center"/>
    </xf>
    <xf numFmtId="164" fontId="7" fillId="11" borderId="36" xfId="3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2" fillId="0" borderId="21" xfId="3" applyNumberFormat="1" applyFont="1" applyBorder="1" applyAlignment="1">
      <alignment horizontal="center"/>
    </xf>
    <xf numFmtId="164" fontId="2" fillId="0" borderId="22" xfId="3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164" fontId="2" fillId="0" borderId="25" xfId="3" applyNumberFormat="1" applyFont="1" applyBorder="1" applyAlignment="1">
      <alignment horizontal="center"/>
    </xf>
    <xf numFmtId="164" fontId="1" fillId="2" borderId="7" xfId="3" applyNumberFormat="1" applyFont="1" applyFill="1" applyBorder="1" applyAlignment="1">
      <alignment horizontal="center" vertical="center"/>
    </xf>
    <xf numFmtId="164" fontId="1" fillId="2" borderId="20" xfId="3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164" fontId="1" fillId="2" borderId="34" xfId="3" applyNumberFormat="1" applyFont="1" applyFill="1" applyBorder="1" applyAlignment="1">
      <alignment horizontal="center" vertical="center"/>
    </xf>
    <xf numFmtId="164" fontId="7" fillId="9" borderId="35" xfId="3" applyNumberFormat="1" applyFont="1" applyFill="1" applyBorder="1" applyAlignment="1">
      <alignment horizontal="center" vertical="center"/>
    </xf>
    <xf numFmtId="164" fontId="7" fillId="9" borderId="36" xfId="3" applyNumberFormat="1" applyFont="1" applyFill="1" applyBorder="1" applyAlignment="1">
      <alignment horizontal="center" vertical="center"/>
    </xf>
    <xf numFmtId="164" fontId="0" fillId="0" borderId="27" xfId="0" applyNumberFormat="1" applyBorder="1"/>
    <xf numFmtId="164" fontId="0" fillId="0" borderId="9" xfId="0" applyNumberFormat="1" applyBorder="1"/>
    <xf numFmtId="9" fontId="0" fillId="0" borderId="12" xfId="2" applyFont="1" applyBorder="1"/>
    <xf numFmtId="164" fontId="0" fillId="0" borderId="11" xfId="0" applyNumberFormat="1" applyBorder="1"/>
    <xf numFmtId="164" fontId="0" fillId="0" borderId="28" xfId="0" applyNumberFormat="1" applyBorder="1"/>
    <xf numFmtId="9" fontId="0" fillId="0" borderId="17" xfId="2" applyFont="1" applyBorder="1"/>
    <xf numFmtId="0" fontId="3" fillId="0" borderId="15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horizontal="left" vertical="center" wrapText="1"/>
    </xf>
    <xf numFmtId="0" fontId="11" fillId="0" borderId="0" xfId="0" applyFont="1"/>
    <xf numFmtId="0" fontId="1" fillId="0" borderId="37" xfId="0" applyFont="1" applyBorder="1" applyAlignment="1">
      <alignment horizontal="center" wrapText="1"/>
    </xf>
    <xf numFmtId="0" fontId="9" fillId="0" borderId="30" xfId="0" applyFont="1" applyBorder="1" applyAlignment="1">
      <alignment textRotation="90"/>
    </xf>
    <xf numFmtId="0" fontId="9" fillId="0" borderId="31" xfId="0" applyFont="1" applyBorder="1" applyAlignment="1">
      <alignment textRotation="90"/>
    </xf>
    <xf numFmtId="0" fontId="9" fillId="0" borderId="38" xfId="0" applyFont="1" applyBorder="1" applyAlignment="1">
      <alignment textRotation="90"/>
    </xf>
    <xf numFmtId="164" fontId="0" fillId="0" borderId="10" xfId="0" applyNumberFormat="1" applyBorder="1"/>
    <xf numFmtId="164" fontId="0" fillId="0" borderId="29" xfId="0" applyNumberFormat="1" applyBorder="1"/>
    <xf numFmtId="9" fontId="0" fillId="0" borderId="18" xfId="2" applyFont="1" applyBorder="1"/>
    <xf numFmtId="164" fontId="0" fillId="0" borderId="8" xfId="0" applyNumberFormat="1" applyBorder="1"/>
    <xf numFmtId="164" fontId="0" fillId="0" borderId="32" xfId="0" applyNumberFormat="1" applyBorder="1"/>
    <xf numFmtId="9" fontId="0" fillId="0" borderId="19" xfId="2" applyFont="1" applyBorder="1"/>
    <xf numFmtId="0" fontId="0" fillId="3" borderId="7" xfId="0" applyFill="1" applyBorder="1"/>
    <xf numFmtId="0" fontId="0" fillId="3" borderId="33" xfId="0" applyFill="1" applyBorder="1"/>
    <xf numFmtId="0" fontId="0" fillId="3" borderId="20" xfId="0" applyFill="1" applyBorder="1"/>
    <xf numFmtId="0" fontId="1" fillId="0" borderId="6" xfId="0" applyFont="1" applyBorder="1" applyAlignment="1">
      <alignment horizontal="center" textRotation="90"/>
    </xf>
    <xf numFmtId="2" fontId="3" fillId="4" borderId="15" xfId="0" applyNumberFormat="1" applyFont="1" applyFill="1" applyBorder="1" applyAlignment="1">
      <alignment horizontal="righ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6" fillId="11" borderId="1" xfId="3" applyNumberFormat="1" applyFont="1" applyFill="1" applyBorder="1" applyAlignment="1">
      <alignment horizontal="center" vertical="center"/>
    </xf>
    <xf numFmtId="164" fontId="6" fillId="11" borderId="3" xfId="3" applyNumberFormat="1" applyFont="1" applyFill="1" applyBorder="1" applyAlignment="1">
      <alignment horizontal="center" vertical="center"/>
    </xf>
    <xf numFmtId="164" fontId="6" fillId="9" borderId="1" xfId="3" applyNumberFormat="1" applyFont="1" applyFill="1" applyBorder="1" applyAlignment="1">
      <alignment horizontal="center" vertical="center"/>
    </xf>
    <xf numFmtId="164" fontId="6" fillId="9" borderId="2" xfId="3" applyNumberFormat="1" applyFont="1" applyFill="1" applyBorder="1" applyAlignment="1">
      <alignment horizontal="center" vertical="center"/>
    </xf>
    <xf numFmtId="164" fontId="2" fillId="0" borderId="24" xfId="3" applyNumberFormat="1" applyFont="1" applyBorder="1" applyAlignment="1">
      <alignment horizontal="center" wrapText="1"/>
    </xf>
    <xf numFmtId="164" fontId="2" fillId="0" borderId="26" xfId="3" applyNumberFormat="1" applyFont="1" applyBorder="1" applyAlignment="1">
      <alignment horizontal="center" wrapText="1"/>
    </xf>
    <xf numFmtId="164" fontId="6" fillId="5" borderId="1" xfId="3" applyNumberFormat="1" applyFont="1" applyFill="1" applyBorder="1" applyAlignment="1">
      <alignment horizontal="center" vertical="center"/>
    </xf>
    <xf numFmtId="164" fontId="6" fillId="5" borderId="3" xfId="3" applyNumberFormat="1" applyFont="1" applyFill="1" applyBorder="1" applyAlignment="1">
      <alignment horizontal="center" vertical="center"/>
    </xf>
    <xf numFmtId="164" fontId="6" fillId="6" borderId="1" xfId="3" applyNumberFormat="1" applyFont="1" applyFill="1" applyBorder="1" applyAlignment="1">
      <alignment horizontal="center" vertical="center"/>
    </xf>
    <xf numFmtId="164" fontId="6" fillId="6" borderId="3" xfId="3" applyNumberFormat="1" applyFont="1" applyFill="1" applyBorder="1" applyAlignment="1">
      <alignment horizontal="center" vertical="center"/>
    </xf>
    <xf numFmtId="164" fontId="6" fillId="7" borderId="1" xfId="3" applyNumberFormat="1" applyFont="1" applyFill="1" applyBorder="1" applyAlignment="1">
      <alignment horizontal="center" vertical="center"/>
    </xf>
    <xf numFmtId="164" fontId="6" fillId="7" borderId="3" xfId="3" applyNumberFormat="1" applyFont="1" applyFill="1" applyBorder="1" applyAlignment="1">
      <alignment horizontal="center" vertical="center"/>
    </xf>
    <xf numFmtId="164" fontId="6" fillId="8" borderId="1" xfId="3" applyNumberFormat="1" applyFont="1" applyFill="1" applyBorder="1" applyAlignment="1">
      <alignment horizontal="center" vertical="center"/>
    </xf>
    <xf numFmtId="164" fontId="6" fillId="8" borderId="3" xfId="3" applyNumberFormat="1" applyFont="1" applyFill="1" applyBorder="1" applyAlignment="1">
      <alignment horizontal="center" vertical="center"/>
    </xf>
    <xf numFmtId="164" fontId="6" fillId="10" borderId="1" xfId="3" applyNumberFormat="1" applyFont="1" applyFill="1" applyBorder="1" applyAlignment="1">
      <alignment horizontal="center" vertical="center"/>
    </xf>
    <xf numFmtId="164" fontId="6" fillId="10" borderId="3" xfId="3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4" xfId="3" applyNumberFormat="1" applyFont="1" applyBorder="1" applyAlignment="1">
      <alignment horizontal="center" wrapText="1"/>
    </xf>
    <xf numFmtId="164" fontId="2" fillId="0" borderId="5" xfId="3" applyNumberFormat="1" applyFont="1" applyBorder="1" applyAlignment="1">
      <alignment horizontal="center" wrapText="1"/>
    </xf>
    <xf numFmtId="164" fontId="2" fillId="0" borderId="23" xfId="3" applyNumberFormat="1" applyFont="1" applyBorder="1" applyAlignment="1">
      <alignment horizontal="center" wrapText="1"/>
    </xf>
    <xf numFmtId="164" fontId="2" fillId="0" borderId="39" xfId="3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s-IS"/>
              <a:t>Verð á bökunarvörukörfu</a:t>
            </a:r>
            <a:r>
              <a:rPr lang="is-IS" baseline="0"/>
              <a:t> 21. nóvember 2011</a:t>
            </a:r>
            <a:endParaRPr lang="is-I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8035440719193647E-2"/>
          <c:y val="0.13171885277669027"/>
          <c:w val="0.9133854487528128"/>
          <c:h val="0.8159888603011150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'matarkarfa prufa'!$A$58:$A$64</c:f>
              <c:strCache>
                <c:ptCount val="7"/>
                <c:pt idx="0">
                  <c:v>Bónus</c:v>
                </c:pt>
                <c:pt idx="1">
                  <c:v>Krónan</c:v>
                </c:pt>
                <c:pt idx="2">
                  <c:v>Nettó</c:v>
                </c:pt>
                <c:pt idx="3">
                  <c:v>Fjarðarkaup</c:v>
                </c:pt>
                <c:pt idx="4">
                  <c:v>Hagkaup</c:v>
                </c:pt>
                <c:pt idx="5">
                  <c:v>Nóatún</c:v>
                </c:pt>
                <c:pt idx="6">
                  <c:v>Samkaup - Úrval</c:v>
                </c:pt>
              </c:strCache>
            </c:strRef>
          </c:cat>
          <c:val>
            <c:numRef>
              <c:f>'matarkarfa prufa'!$B$58:$B$64</c:f>
              <c:numCache>
                <c:formatCode>_-* #,##0\ _k_r_._-;\-* #,##0\ _k_r_._-;_-* "-"??\ _k_r_._-;_-@_-</c:formatCode>
                <c:ptCount val="7"/>
                <c:pt idx="0">
                  <c:v>11500.050000000001</c:v>
                </c:pt>
                <c:pt idx="1">
                  <c:v>12289.670000000002</c:v>
                </c:pt>
                <c:pt idx="2">
                  <c:v>12344.310000000001</c:v>
                </c:pt>
                <c:pt idx="3">
                  <c:v>13018.06</c:v>
                </c:pt>
                <c:pt idx="4">
                  <c:v>13680.490000000002</c:v>
                </c:pt>
                <c:pt idx="5">
                  <c:v>13752.06</c:v>
                </c:pt>
                <c:pt idx="6">
                  <c:v>14270.5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'matarkarfa prufa'!$A$58:$A$64</c:f>
              <c:strCache>
                <c:ptCount val="7"/>
                <c:pt idx="0">
                  <c:v>Bónus</c:v>
                </c:pt>
                <c:pt idx="1">
                  <c:v>Krónan</c:v>
                </c:pt>
                <c:pt idx="2">
                  <c:v>Nettó</c:v>
                </c:pt>
                <c:pt idx="3">
                  <c:v>Fjarðarkaup</c:v>
                </c:pt>
                <c:pt idx="4">
                  <c:v>Hagkaup</c:v>
                </c:pt>
                <c:pt idx="5">
                  <c:v>Nóatún</c:v>
                </c:pt>
                <c:pt idx="6">
                  <c:v>Samkaup - Úrval</c:v>
                </c:pt>
              </c:strCache>
            </c:strRef>
          </c:cat>
          <c:val>
            <c:numRef>
              <c:f>'matarkarfa prufa'!$C$58:$C$64</c:f>
              <c:numCache>
                <c:formatCode>_-* #,##0\ _k_r_._-;\-* #,##0\ _k_r_._-;_-* "-"??\ _k_r_._-;_-@_-</c:formatCode>
                <c:ptCount val="7"/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108736"/>
        <c:axId val="143126912"/>
      </c:barChart>
      <c:catAx>
        <c:axId val="143108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3126912"/>
        <c:crosses val="autoZero"/>
        <c:auto val="1"/>
        <c:lblAlgn val="ctr"/>
        <c:lblOffset val="100"/>
        <c:noMultiLvlLbl val="0"/>
      </c:catAx>
      <c:valAx>
        <c:axId val="143126912"/>
        <c:scaling>
          <c:orientation val="minMax"/>
        </c:scaling>
        <c:delete val="0"/>
        <c:axPos val="l"/>
        <c:majorGridlines/>
        <c:numFmt formatCode="_-* #,##0\ _k_r_._-;\-* #,##0\ _k_r_._-;_-* &quot;-&quot;??\ _k_r_._-;_-@_-" sourceLinked="1"/>
        <c:majorTickMark val="out"/>
        <c:minorTickMark val="none"/>
        <c:tickLblPos val="nextTo"/>
        <c:crossAx val="143108736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openxmlformats.org/officeDocument/2006/relationships/hyperlink" Target="http://www.asi.is/default.asp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2362200</xdr:colOff>
      <xdr:row>28</xdr:row>
      <xdr:rowOff>0</xdr:rowOff>
    </xdr:from>
    <xdr:to>
      <xdr:col>0</xdr:col>
      <xdr:colOff>2362614</xdr:colOff>
      <xdr:row>28</xdr:row>
      <xdr:rowOff>2199</xdr:rowOff>
    </xdr:to>
    <xdr:pic>
      <xdr:nvPicPr>
        <xdr:cNvPr id="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55460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28</xdr:row>
      <xdr:rowOff>0</xdr:rowOff>
    </xdr:from>
    <xdr:to>
      <xdr:col>0</xdr:col>
      <xdr:colOff>2181639</xdr:colOff>
      <xdr:row>28</xdr:row>
      <xdr:rowOff>2199</xdr:rowOff>
    </xdr:to>
    <xdr:pic>
      <xdr:nvPicPr>
        <xdr:cNvPr id="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66795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28</xdr:row>
      <xdr:rowOff>0</xdr:rowOff>
    </xdr:from>
    <xdr:to>
      <xdr:col>0</xdr:col>
      <xdr:colOff>2362614</xdr:colOff>
      <xdr:row>28</xdr:row>
      <xdr:rowOff>2199</xdr:rowOff>
    </xdr:to>
    <xdr:pic>
      <xdr:nvPicPr>
        <xdr:cNvPr id="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59270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28</xdr:row>
      <xdr:rowOff>0</xdr:rowOff>
    </xdr:from>
    <xdr:to>
      <xdr:col>0</xdr:col>
      <xdr:colOff>2362614</xdr:colOff>
      <xdr:row>28</xdr:row>
      <xdr:rowOff>2199</xdr:rowOff>
    </xdr:to>
    <xdr:pic>
      <xdr:nvPicPr>
        <xdr:cNvPr id="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63080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28</xdr:row>
      <xdr:rowOff>0</xdr:rowOff>
    </xdr:from>
    <xdr:to>
      <xdr:col>0</xdr:col>
      <xdr:colOff>2181639</xdr:colOff>
      <xdr:row>28</xdr:row>
      <xdr:rowOff>2199</xdr:rowOff>
    </xdr:to>
    <xdr:pic>
      <xdr:nvPicPr>
        <xdr:cNvPr id="7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70605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45</xdr:row>
      <xdr:rowOff>0</xdr:rowOff>
    </xdr:from>
    <xdr:to>
      <xdr:col>0</xdr:col>
      <xdr:colOff>2362614</xdr:colOff>
      <xdr:row>45</xdr:row>
      <xdr:rowOff>0</xdr:rowOff>
    </xdr:to>
    <xdr:pic>
      <xdr:nvPicPr>
        <xdr:cNvPr id="8" name="Picture 7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26790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45</xdr:row>
      <xdr:rowOff>0</xdr:rowOff>
    </xdr:from>
    <xdr:to>
      <xdr:col>0</xdr:col>
      <xdr:colOff>2181639</xdr:colOff>
      <xdr:row>45</xdr:row>
      <xdr:rowOff>0</xdr:rowOff>
    </xdr:to>
    <xdr:pic>
      <xdr:nvPicPr>
        <xdr:cNvPr id="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32600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1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45</xdr:row>
      <xdr:rowOff>0</xdr:rowOff>
    </xdr:from>
    <xdr:to>
      <xdr:col>0</xdr:col>
      <xdr:colOff>2362614</xdr:colOff>
      <xdr:row>45</xdr:row>
      <xdr:rowOff>0</xdr:rowOff>
    </xdr:to>
    <xdr:pic>
      <xdr:nvPicPr>
        <xdr:cNvPr id="1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28885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45</xdr:row>
      <xdr:rowOff>0</xdr:rowOff>
    </xdr:from>
    <xdr:to>
      <xdr:col>0</xdr:col>
      <xdr:colOff>2362614</xdr:colOff>
      <xdr:row>45</xdr:row>
      <xdr:rowOff>0</xdr:rowOff>
    </xdr:to>
    <xdr:pic>
      <xdr:nvPicPr>
        <xdr:cNvPr id="1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30600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45</xdr:row>
      <xdr:rowOff>200025</xdr:rowOff>
    </xdr:from>
    <xdr:to>
      <xdr:col>0</xdr:col>
      <xdr:colOff>2181639</xdr:colOff>
      <xdr:row>46</xdr:row>
      <xdr:rowOff>2198</xdr:rowOff>
    </xdr:to>
    <xdr:pic>
      <xdr:nvPicPr>
        <xdr:cNvPr id="1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36410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44</xdr:row>
      <xdr:rowOff>0</xdr:rowOff>
    </xdr:from>
    <xdr:to>
      <xdr:col>0</xdr:col>
      <xdr:colOff>2362614</xdr:colOff>
      <xdr:row>44</xdr:row>
      <xdr:rowOff>0</xdr:rowOff>
    </xdr:to>
    <xdr:pic>
      <xdr:nvPicPr>
        <xdr:cNvPr id="14" name="Picture 13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18884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45</xdr:row>
      <xdr:rowOff>0</xdr:rowOff>
    </xdr:from>
    <xdr:to>
      <xdr:col>0</xdr:col>
      <xdr:colOff>2181639</xdr:colOff>
      <xdr:row>45</xdr:row>
      <xdr:rowOff>0</xdr:rowOff>
    </xdr:to>
    <xdr:pic>
      <xdr:nvPicPr>
        <xdr:cNvPr id="15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24694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1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44</xdr:row>
      <xdr:rowOff>209550</xdr:rowOff>
    </xdr:from>
    <xdr:to>
      <xdr:col>0</xdr:col>
      <xdr:colOff>2362614</xdr:colOff>
      <xdr:row>44</xdr:row>
      <xdr:rowOff>209550</xdr:rowOff>
    </xdr:to>
    <xdr:pic>
      <xdr:nvPicPr>
        <xdr:cNvPr id="1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20980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45</xdr:row>
      <xdr:rowOff>0</xdr:rowOff>
    </xdr:from>
    <xdr:to>
      <xdr:col>0</xdr:col>
      <xdr:colOff>2362614</xdr:colOff>
      <xdr:row>45</xdr:row>
      <xdr:rowOff>0</xdr:rowOff>
    </xdr:to>
    <xdr:pic>
      <xdr:nvPicPr>
        <xdr:cNvPr id="1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22694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45</xdr:row>
      <xdr:rowOff>0</xdr:rowOff>
    </xdr:from>
    <xdr:to>
      <xdr:col>0</xdr:col>
      <xdr:colOff>2181639</xdr:colOff>
      <xdr:row>45</xdr:row>
      <xdr:rowOff>0</xdr:rowOff>
    </xdr:to>
    <xdr:pic>
      <xdr:nvPicPr>
        <xdr:cNvPr id="1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28504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739589</xdr:colOff>
      <xdr:row>0</xdr:row>
      <xdr:rowOff>22412</xdr:rowOff>
    </xdr:from>
    <xdr:to>
      <xdr:col>0</xdr:col>
      <xdr:colOff>1682564</xdr:colOff>
      <xdr:row>0</xdr:row>
      <xdr:rowOff>784412</xdr:rowOff>
    </xdr:to>
    <xdr:pic>
      <xdr:nvPicPr>
        <xdr:cNvPr id="20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39589" y="22412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tabSelected="1" zoomScaleNormal="100" workbookViewId="0">
      <pane ySplit="1" topLeftCell="A2" activePane="bottomLeft" state="frozen"/>
      <selection pane="bottomLeft" activeCell="D59" sqref="D59"/>
    </sheetView>
  </sheetViews>
  <sheetFormatPr defaultRowHeight="15" x14ac:dyDescent="0.25"/>
  <cols>
    <col min="1" max="1" width="36.85546875" style="75" customWidth="1"/>
    <col min="2" max="2" width="6.28515625" style="93" customWidth="1"/>
    <col min="3" max="3" width="5.42578125" style="94" bestFit="1" customWidth="1"/>
    <col min="4" max="4" width="12.85546875" style="13" customWidth="1"/>
    <col min="5" max="5" width="11.140625" style="13" bestFit="1" customWidth="1"/>
    <col min="6" max="6" width="10.42578125" style="13" bestFit="1" customWidth="1"/>
    <col min="7" max="7" width="12.140625" style="13" bestFit="1" customWidth="1"/>
    <col min="8" max="8" width="10.42578125" style="13" bestFit="1" customWidth="1"/>
    <col min="9" max="9" width="12.140625" style="13" bestFit="1" customWidth="1"/>
    <col min="10" max="10" width="10.42578125" style="13" bestFit="1" customWidth="1"/>
    <col min="11" max="11" width="11.140625" style="13" bestFit="1" customWidth="1"/>
    <col min="12" max="12" width="10.42578125" style="13" bestFit="1" customWidth="1"/>
    <col min="13" max="13" width="11.140625" style="13" bestFit="1" customWidth="1"/>
    <col min="14" max="14" width="10.42578125" style="13" bestFit="1" customWidth="1"/>
    <col min="15" max="15" width="12.7109375" style="13" customWidth="1"/>
    <col min="16" max="16" width="10.42578125" style="13" bestFit="1" customWidth="1"/>
    <col min="17" max="17" width="13.5703125" style="13" customWidth="1"/>
    <col min="18" max="19" width="9.7109375" bestFit="1" customWidth="1"/>
    <col min="20" max="20" width="4.5703125" bestFit="1" customWidth="1"/>
  </cols>
  <sheetData>
    <row r="1" spans="1:20" s="10" customFormat="1" ht="111.75" customHeight="1" thickBot="1" x14ac:dyDescent="0.3">
      <c r="A1" s="76" t="s">
        <v>80</v>
      </c>
      <c r="B1" s="89" t="s">
        <v>50</v>
      </c>
      <c r="C1" s="89" t="s">
        <v>51</v>
      </c>
      <c r="D1" s="101" t="s">
        <v>49</v>
      </c>
      <c r="E1" s="102"/>
      <c r="F1" s="103" t="s">
        <v>42</v>
      </c>
      <c r="G1" s="104"/>
      <c r="H1" s="105" t="s">
        <v>48</v>
      </c>
      <c r="I1" s="106"/>
      <c r="J1" s="107" t="s">
        <v>40</v>
      </c>
      <c r="K1" s="108"/>
      <c r="L1" s="109" t="s">
        <v>44</v>
      </c>
      <c r="M1" s="110"/>
      <c r="N1" s="95" t="s">
        <v>45</v>
      </c>
      <c r="O1" s="96"/>
      <c r="P1" s="97" t="s">
        <v>41</v>
      </c>
      <c r="Q1" s="98"/>
      <c r="R1" s="77" t="s">
        <v>46</v>
      </c>
      <c r="S1" s="78" t="s">
        <v>47</v>
      </c>
      <c r="T1" s="79" t="s">
        <v>62</v>
      </c>
    </row>
    <row r="2" spans="1:20" ht="16.5" thickBot="1" x14ac:dyDescent="0.3">
      <c r="A2" s="11" t="s">
        <v>13</v>
      </c>
      <c r="B2" s="72"/>
      <c r="C2" s="74"/>
      <c r="D2" s="47" t="s">
        <v>57</v>
      </c>
      <c r="E2" s="48" t="s">
        <v>56</v>
      </c>
      <c r="F2" s="47" t="s">
        <v>57</v>
      </c>
      <c r="G2" s="48" t="s">
        <v>56</v>
      </c>
      <c r="H2" s="47" t="s">
        <v>57</v>
      </c>
      <c r="I2" s="48" t="s">
        <v>56</v>
      </c>
      <c r="J2" s="47" t="s">
        <v>57</v>
      </c>
      <c r="K2" s="48" t="s">
        <v>56</v>
      </c>
      <c r="L2" s="47" t="s">
        <v>57</v>
      </c>
      <c r="M2" s="48" t="s">
        <v>56</v>
      </c>
      <c r="N2" s="47" t="s">
        <v>57</v>
      </c>
      <c r="O2" s="48" t="s">
        <v>56</v>
      </c>
      <c r="P2" s="47" t="s">
        <v>57</v>
      </c>
      <c r="Q2" s="61" t="s">
        <v>56</v>
      </c>
      <c r="R2" s="86"/>
      <c r="S2" s="87"/>
      <c r="T2" s="88"/>
    </row>
    <row r="3" spans="1:20" x14ac:dyDescent="0.25">
      <c r="A3" s="1" t="s">
        <v>66</v>
      </c>
      <c r="B3" s="50">
        <v>1</v>
      </c>
      <c r="C3" s="51" t="s">
        <v>53</v>
      </c>
      <c r="D3" s="14">
        <v>113</v>
      </c>
      <c r="E3" s="16">
        <f>D3*B3</f>
        <v>113</v>
      </c>
      <c r="F3" s="18">
        <v>113</v>
      </c>
      <c r="G3" s="20">
        <f t="shared" ref="G3:G10" si="0">F3*B3</f>
        <v>113</v>
      </c>
      <c r="H3" s="22">
        <v>113</v>
      </c>
      <c r="I3" s="24">
        <f t="shared" ref="I3:I10" si="1">H3*B3</f>
        <v>113</v>
      </c>
      <c r="J3" s="26">
        <v>110</v>
      </c>
      <c r="K3" s="28">
        <f t="shared" ref="K3:K10" si="2">J3*B3</f>
        <v>110</v>
      </c>
      <c r="L3" s="32">
        <v>115</v>
      </c>
      <c r="M3" s="34">
        <f t="shared" ref="M3:M10" si="3">L3*B3</f>
        <v>115</v>
      </c>
      <c r="N3" s="36">
        <v>115</v>
      </c>
      <c r="O3" s="38">
        <f t="shared" ref="O3:O10" si="4">N3*B3</f>
        <v>115</v>
      </c>
      <c r="P3" s="30">
        <v>115</v>
      </c>
      <c r="Q3" s="62">
        <f t="shared" ref="Q3:Q10" si="5">P3*B3</f>
        <v>115</v>
      </c>
      <c r="R3" s="83">
        <v>115</v>
      </c>
      <c r="S3" s="84">
        <v>110</v>
      </c>
      <c r="T3" s="85">
        <v>4.5454545454545456E-2</v>
      </c>
    </row>
    <row r="4" spans="1:20" x14ac:dyDescent="0.25">
      <c r="A4" s="2" t="s">
        <v>67</v>
      </c>
      <c r="B4" s="52">
        <v>1</v>
      </c>
      <c r="C4" s="53" t="s">
        <v>53</v>
      </c>
      <c r="D4" s="14">
        <v>106</v>
      </c>
      <c r="E4" s="16">
        <f t="shared" ref="E4:E10" si="6">D4*B4</f>
        <v>106</v>
      </c>
      <c r="F4" s="18">
        <v>106</v>
      </c>
      <c r="G4" s="20">
        <f t="shared" si="0"/>
        <v>106</v>
      </c>
      <c r="H4" s="22">
        <v>109</v>
      </c>
      <c r="I4" s="24">
        <f t="shared" si="1"/>
        <v>109</v>
      </c>
      <c r="J4" s="26">
        <v>107</v>
      </c>
      <c r="K4" s="28">
        <f t="shared" si="2"/>
        <v>107</v>
      </c>
      <c r="L4" s="32">
        <v>110</v>
      </c>
      <c r="M4" s="34">
        <f t="shared" si="3"/>
        <v>110</v>
      </c>
      <c r="N4" s="36">
        <v>110</v>
      </c>
      <c r="O4" s="38">
        <f t="shared" si="4"/>
        <v>110</v>
      </c>
      <c r="P4" s="30">
        <v>110</v>
      </c>
      <c r="Q4" s="62">
        <f t="shared" si="5"/>
        <v>110</v>
      </c>
      <c r="R4" s="65">
        <v>110</v>
      </c>
      <c r="S4" s="64">
        <v>106</v>
      </c>
      <c r="T4" s="66">
        <v>3.7735849056603772E-2</v>
      </c>
    </row>
    <row r="5" spans="1:20" x14ac:dyDescent="0.25">
      <c r="A5" s="2" t="s">
        <v>68</v>
      </c>
      <c r="B5" s="52">
        <v>1</v>
      </c>
      <c r="C5" s="53" t="s">
        <v>53</v>
      </c>
      <c r="D5" s="14">
        <v>215</v>
      </c>
      <c r="E5" s="16">
        <f t="shared" si="6"/>
        <v>215</v>
      </c>
      <c r="F5" s="18">
        <v>216</v>
      </c>
      <c r="G5" s="20">
        <f t="shared" si="0"/>
        <v>216</v>
      </c>
      <c r="H5" s="22">
        <v>218</v>
      </c>
      <c r="I5" s="24">
        <f t="shared" si="1"/>
        <v>218</v>
      </c>
      <c r="J5" s="26">
        <v>208</v>
      </c>
      <c r="K5" s="28">
        <f t="shared" si="2"/>
        <v>208</v>
      </c>
      <c r="L5" s="32">
        <v>224</v>
      </c>
      <c r="M5" s="34">
        <f t="shared" si="3"/>
        <v>224</v>
      </c>
      <c r="N5" s="36">
        <v>225</v>
      </c>
      <c r="O5" s="38">
        <f t="shared" si="4"/>
        <v>225</v>
      </c>
      <c r="P5" s="30">
        <v>226</v>
      </c>
      <c r="Q5" s="62">
        <f t="shared" si="5"/>
        <v>226</v>
      </c>
      <c r="R5" s="65">
        <v>226</v>
      </c>
      <c r="S5" s="64">
        <v>208</v>
      </c>
      <c r="T5" s="66">
        <v>8.6538461538461536E-2</v>
      </c>
    </row>
    <row r="6" spans="1:20" x14ac:dyDescent="0.25">
      <c r="A6" s="2" t="s">
        <v>6</v>
      </c>
      <c r="B6" s="52">
        <v>1</v>
      </c>
      <c r="C6" s="53" t="s">
        <v>53</v>
      </c>
      <c r="D6" s="14">
        <v>169</v>
      </c>
      <c r="E6" s="16">
        <f t="shared" si="6"/>
        <v>169</v>
      </c>
      <c r="F6" s="18">
        <v>156</v>
      </c>
      <c r="G6" s="20">
        <f t="shared" si="0"/>
        <v>156</v>
      </c>
      <c r="H6" s="22">
        <v>170</v>
      </c>
      <c r="I6" s="24">
        <f t="shared" si="1"/>
        <v>170</v>
      </c>
      <c r="J6" s="26">
        <v>167</v>
      </c>
      <c r="K6" s="28">
        <f t="shared" si="2"/>
        <v>167</v>
      </c>
      <c r="L6" s="32">
        <v>202</v>
      </c>
      <c r="M6" s="34">
        <f t="shared" si="3"/>
        <v>202</v>
      </c>
      <c r="N6" s="36">
        <v>181</v>
      </c>
      <c r="O6" s="38">
        <f t="shared" si="4"/>
        <v>181</v>
      </c>
      <c r="P6" s="30">
        <v>202</v>
      </c>
      <c r="Q6" s="62">
        <f t="shared" si="5"/>
        <v>202</v>
      </c>
      <c r="R6" s="65">
        <v>202</v>
      </c>
      <c r="S6" s="64">
        <v>156</v>
      </c>
      <c r="T6" s="66">
        <v>0.29487179487179488</v>
      </c>
    </row>
    <row r="7" spans="1:20" x14ac:dyDescent="0.25">
      <c r="A7" s="2" t="s">
        <v>0</v>
      </c>
      <c r="B7" s="52">
        <v>1</v>
      </c>
      <c r="C7" s="53" t="s">
        <v>53</v>
      </c>
      <c r="D7" s="14">
        <v>415</v>
      </c>
      <c r="E7" s="16">
        <f t="shared" si="6"/>
        <v>415</v>
      </c>
      <c r="F7" s="18">
        <v>409</v>
      </c>
      <c r="G7" s="20">
        <f t="shared" si="0"/>
        <v>409</v>
      </c>
      <c r="H7" s="22">
        <v>449</v>
      </c>
      <c r="I7" s="24">
        <f t="shared" si="1"/>
        <v>449</v>
      </c>
      <c r="J7" s="26">
        <v>409</v>
      </c>
      <c r="K7" s="28">
        <f t="shared" si="2"/>
        <v>409</v>
      </c>
      <c r="L7" s="32">
        <v>452</v>
      </c>
      <c r="M7" s="34">
        <f t="shared" si="3"/>
        <v>452</v>
      </c>
      <c r="N7" s="36">
        <v>449</v>
      </c>
      <c r="O7" s="38">
        <f t="shared" si="4"/>
        <v>449</v>
      </c>
      <c r="P7" s="30">
        <v>459</v>
      </c>
      <c r="Q7" s="62">
        <f t="shared" si="5"/>
        <v>459</v>
      </c>
      <c r="R7" s="65">
        <v>459</v>
      </c>
      <c r="S7" s="64">
        <v>409</v>
      </c>
      <c r="T7" s="66">
        <v>0.12224938875305623</v>
      </c>
    </row>
    <row r="8" spans="1:20" x14ac:dyDescent="0.25">
      <c r="A8" s="2" t="s">
        <v>14</v>
      </c>
      <c r="B8" s="52">
        <v>0.5</v>
      </c>
      <c r="C8" s="53" t="s">
        <v>52</v>
      </c>
      <c r="D8" s="14">
        <v>722</v>
      </c>
      <c r="E8" s="16">
        <f t="shared" si="6"/>
        <v>361</v>
      </c>
      <c r="F8" s="18">
        <v>796</v>
      </c>
      <c r="G8" s="20">
        <f t="shared" si="0"/>
        <v>398</v>
      </c>
      <c r="H8" s="22">
        <v>796</v>
      </c>
      <c r="I8" s="24">
        <f t="shared" si="1"/>
        <v>398</v>
      </c>
      <c r="J8" s="26">
        <v>796</v>
      </c>
      <c r="K8" s="28">
        <f t="shared" si="2"/>
        <v>398</v>
      </c>
      <c r="L8" s="32">
        <v>880</v>
      </c>
      <c r="M8" s="34">
        <f t="shared" si="3"/>
        <v>440</v>
      </c>
      <c r="N8" s="36">
        <v>902</v>
      </c>
      <c r="O8" s="38">
        <f t="shared" si="4"/>
        <v>451</v>
      </c>
      <c r="P8" s="30">
        <v>904</v>
      </c>
      <c r="Q8" s="62">
        <f t="shared" si="5"/>
        <v>452</v>
      </c>
      <c r="R8" s="65">
        <v>904</v>
      </c>
      <c r="S8" s="64">
        <v>722</v>
      </c>
      <c r="T8" s="66">
        <v>0.25207756232686979</v>
      </c>
    </row>
    <row r="9" spans="1:20" x14ac:dyDescent="0.25">
      <c r="A9" s="2" t="s">
        <v>1</v>
      </c>
      <c r="B9" s="52">
        <v>1</v>
      </c>
      <c r="C9" s="53" t="s">
        <v>53</v>
      </c>
      <c r="D9" s="14">
        <v>398</v>
      </c>
      <c r="E9" s="16">
        <f t="shared" si="6"/>
        <v>398</v>
      </c>
      <c r="F9" s="18">
        <v>398</v>
      </c>
      <c r="G9" s="20">
        <f t="shared" si="0"/>
        <v>398</v>
      </c>
      <c r="H9" s="22">
        <v>398</v>
      </c>
      <c r="I9" s="24">
        <f t="shared" si="1"/>
        <v>398</v>
      </c>
      <c r="J9" s="26">
        <v>398</v>
      </c>
      <c r="K9" s="28">
        <f t="shared" si="2"/>
        <v>398</v>
      </c>
      <c r="L9" s="32">
        <v>449</v>
      </c>
      <c r="M9" s="34">
        <f t="shared" si="3"/>
        <v>449</v>
      </c>
      <c r="N9" s="36">
        <v>451</v>
      </c>
      <c r="O9" s="38">
        <f t="shared" si="4"/>
        <v>451</v>
      </c>
      <c r="P9" s="30">
        <v>452</v>
      </c>
      <c r="Q9" s="62">
        <f t="shared" si="5"/>
        <v>452</v>
      </c>
      <c r="R9" s="65">
        <v>452</v>
      </c>
      <c r="S9" s="64">
        <v>398</v>
      </c>
      <c r="T9" s="66">
        <v>0.135678391959799</v>
      </c>
    </row>
    <row r="10" spans="1:20" ht="30.75" thickBot="1" x14ac:dyDescent="0.3">
      <c r="A10" s="3" t="s">
        <v>15</v>
      </c>
      <c r="B10" s="90">
        <v>0.18</v>
      </c>
      <c r="C10" s="91" t="s">
        <v>52</v>
      </c>
      <c r="D10" s="14">
        <v>994</v>
      </c>
      <c r="E10" s="16">
        <f t="shared" si="6"/>
        <v>178.92</v>
      </c>
      <c r="F10" s="18">
        <v>994</v>
      </c>
      <c r="G10" s="20">
        <f t="shared" si="0"/>
        <v>178.92</v>
      </c>
      <c r="H10" s="22">
        <v>1067</v>
      </c>
      <c r="I10" s="24">
        <f t="shared" si="1"/>
        <v>192.06</v>
      </c>
      <c r="J10" s="26">
        <v>990</v>
      </c>
      <c r="K10" s="28">
        <f t="shared" si="2"/>
        <v>178.2</v>
      </c>
      <c r="L10" s="32">
        <v>1127</v>
      </c>
      <c r="M10" s="34">
        <f t="shared" si="3"/>
        <v>202.85999999999999</v>
      </c>
      <c r="N10" s="36">
        <v>1177</v>
      </c>
      <c r="O10" s="38">
        <f t="shared" si="4"/>
        <v>211.85999999999999</v>
      </c>
      <c r="P10" s="30">
        <v>1178</v>
      </c>
      <c r="Q10" s="62">
        <f t="shared" si="5"/>
        <v>212.04</v>
      </c>
      <c r="R10" s="80">
        <v>1178</v>
      </c>
      <c r="S10" s="81">
        <v>990</v>
      </c>
      <c r="T10" s="82">
        <v>0.1898989898989899</v>
      </c>
    </row>
    <row r="11" spans="1:20" ht="16.5" thickBot="1" x14ac:dyDescent="0.3">
      <c r="A11" s="4" t="s">
        <v>34</v>
      </c>
      <c r="B11" s="72"/>
      <c r="C11" s="74"/>
      <c r="D11" s="47" t="s">
        <v>57</v>
      </c>
      <c r="E11" s="48" t="s">
        <v>56</v>
      </c>
      <c r="F11" s="47" t="s">
        <v>57</v>
      </c>
      <c r="G11" s="48" t="s">
        <v>56</v>
      </c>
      <c r="H11" s="47" t="s">
        <v>57</v>
      </c>
      <c r="I11" s="48" t="s">
        <v>56</v>
      </c>
      <c r="J11" s="47" t="s">
        <v>57</v>
      </c>
      <c r="K11" s="48" t="s">
        <v>56</v>
      </c>
      <c r="L11" s="47" t="s">
        <v>57</v>
      </c>
      <c r="M11" s="48" t="s">
        <v>56</v>
      </c>
      <c r="N11" s="47" t="s">
        <v>57</v>
      </c>
      <c r="O11" s="48" t="s">
        <v>56</v>
      </c>
      <c r="P11" s="47" t="s">
        <v>57</v>
      </c>
      <c r="Q11" s="61" t="s">
        <v>56</v>
      </c>
      <c r="R11" s="86"/>
      <c r="S11" s="87"/>
      <c r="T11" s="88"/>
    </row>
    <row r="12" spans="1:20" ht="15.75" x14ac:dyDescent="0.25">
      <c r="A12" s="5" t="s">
        <v>69</v>
      </c>
      <c r="B12" s="54">
        <v>1</v>
      </c>
      <c r="C12" s="55" t="s">
        <v>53</v>
      </c>
      <c r="D12" s="14">
        <v>258</v>
      </c>
      <c r="E12" s="16">
        <f>D12*B12</f>
        <v>258</v>
      </c>
      <c r="F12" s="18">
        <v>259</v>
      </c>
      <c r="G12" s="20">
        <f t="shared" ref="G12:G17" si="7">F12*B12</f>
        <v>259</v>
      </c>
      <c r="H12" s="22">
        <v>263</v>
      </c>
      <c r="I12" s="24">
        <f t="shared" ref="I12:I17" si="8">H12*B12</f>
        <v>263</v>
      </c>
      <c r="J12" s="26">
        <v>254</v>
      </c>
      <c r="K12" s="28">
        <f t="shared" ref="K12:K17" si="9">J12*B12</f>
        <v>254</v>
      </c>
      <c r="L12" s="32">
        <v>273</v>
      </c>
      <c r="M12" s="34">
        <f t="shared" ref="M12:M17" si="10">L12*B12</f>
        <v>273</v>
      </c>
      <c r="N12" s="36">
        <v>275</v>
      </c>
      <c r="O12" s="38">
        <f t="shared" ref="O12:O17" si="11">N12*B12</f>
        <v>275</v>
      </c>
      <c r="P12" s="30">
        <v>279</v>
      </c>
      <c r="Q12" s="62">
        <f t="shared" ref="Q12:Q17" si="12">P12*B12</f>
        <v>279</v>
      </c>
      <c r="R12" s="83">
        <v>279</v>
      </c>
      <c r="S12" s="84">
        <v>254</v>
      </c>
      <c r="T12" s="85">
        <v>9.8425196850393706E-2</v>
      </c>
    </row>
    <row r="13" spans="1:20" ht="15.75" x14ac:dyDescent="0.25">
      <c r="A13" s="6" t="s">
        <v>70</v>
      </c>
      <c r="B13" s="56">
        <v>1</v>
      </c>
      <c r="C13" s="57" t="s">
        <v>53</v>
      </c>
      <c r="D13" s="14">
        <v>308</v>
      </c>
      <c r="E13" s="16">
        <f t="shared" ref="E13:E53" si="13">D13*B13</f>
        <v>308</v>
      </c>
      <c r="F13" s="18">
        <v>309</v>
      </c>
      <c r="G13" s="20">
        <f t="shared" si="7"/>
        <v>309</v>
      </c>
      <c r="H13" s="22">
        <v>309</v>
      </c>
      <c r="I13" s="24">
        <f t="shared" si="8"/>
        <v>309</v>
      </c>
      <c r="J13" s="26">
        <v>298</v>
      </c>
      <c r="K13" s="28">
        <f t="shared" si="9"/>
        <v>298</v>
      </c>
      <c r="L13" s="32">
        <v>327</v>
      </c>
      <c r="M13" s="34">
        <f t="shared" si="10"/>
        <v>327</v>
      </c>
      <c r="N13" s="36">
        <v>325</v>
      </c>
      <c r="O13" s="38">
        <f t="shared" si="11"/>
        <v>325</v>
      </c>
      <c r="P13" s="30">
        <v>389</v>
      </c>
      <c r="Q13" s="62">
        <f t="shared" si="12"/>
        <v>389</v>
      </c>
      <c r="R13" s="65">
        <v>389</v>
      </c>
      <c r="S13" s="64">
        <v>298</v>
      </c>
      <c r="T13" s="66">
        <v>0.30536912751677853</v>
      </c>
    </row>
    <row r="14" spans="1:20" ht="15.75" x14ac:dyDescent="0.25">
      <c r="A14" s="6" t="s">
        <v>71</v>
      </c>
      <c r="B14" s="56">
        <v>1</v>
      </c>
      <c r="C14" s="57" t="s">
        <v>53</v>
      </c>
      <c r="D14" s="14">
        <v>259</v>
      </c>
      <c r="E14" s="16">
        <f t="shared" si="13"/>
        <v>259</v>
      </c>
      <c r="F14" s="18">
        <v>269</v>
      </c>
      <c r="G14" s="20">
        <f t="shared" si="7"/>
        <v>269</v>
      </c>
      <c r="H14" s="22">
        <v>285</v>
      </c>
      <c r="I14" s="24">
        <f t="shared" si="8"/>
        <v>285</v>
      </c>
      <c r="J14" s="26">
        <v>285</v>
      </c>
      <c r="K14" s="28">
        <f t="shared" si="9"/>
        <v>285</v>
      </c>
      <c r="L14" s="32">
        <v>316</v>
      </c>
      <c r="M14" s="34">
        <f t="shared" si="10"/>
        <v>316</v>
      </c>
      <c r="N14" s="36">
        <v>314</v>
      </c>
      <c r="O14" s="38">
        <f t="shared" si="11"/>
        <v>314</v>
      </c>
      <c r="P14" s="30">
        <v>315</v>
      </c>
      <c r="Q14" s="62">
        <f t="shared" si="12"/>
        <v>315</v>
      </c>
      <c r="R14" s="65">
        <v>316</v>
      </c>
      <c r="S14" s="64">
        <v>259</v>
      </c>
      <c r="T14" s="66">
        <v>0.22007722007722008</v>
      </c>
    </row>
    <row r="15" spans="1:20" ht="30.75" x14ac:dyDescent="0.25">
      <c r="A15" s="6" t="s">
        <v>17</v>
      </c>
      <c r="B15" s="56">
        <v>0.5</v>
      </c>
      <c r="C15" s="57" t="s">
        <v>52</v>
      </c>
      <c r="D15" s="14">
        <v>875</v>
      </c>
      <c r="E15" s="16">
        <f t="shared" si="13"/>
        <v>437.5</v>
      </c>
      <c r="F15" s="18">
        <v>1058</v>
      </c>
      <c r="G15" s="20">
        <f t="shared" si="7"/>
        <v>529</v>
      </c>
      <c r="H15" s="22">
        <v>905</v>
      </c>
      <c r="I15" s="24">
        <f t="shared" si="8"/>
        <v>452.5</v>
      </c>
      <c r="J15" s="26">
        <v>1048</v>
      </c>
      <c r="K15" s="28">
        <f t="shared" si="9"/>
        <v>524</v>
      </c>
      <c r="L15" s="32">
        <v>1079</v>
      </c>
      <c r="M15" s="34">
        <f t="shared" si="10"/>
        <v>539.5</v>
      </c>
      <c r="N15" s="36">
        <v>1114</v>
      </c>
      <c r="O15" s="38">
        <f t="shared" si="11"/>
        <v>557</v>
      </c>
      <c r="P15" s="30">
        <v>1158</v>
      </c>
      <c r="Q15" s="62">
        <f t="shared" si="12"/>
        <v>579</v>
      </c>
      <c r="R15" s="65">
        <v>1158</v>
      </c>
      <c r="S15" s="64">
        <v>875</v>
      </c>
      <c r="T15" s="66">
        <v>0.32342857142857145</v>
      </c>
    </row>
    <row r="16" spans="1:20" ht="31.5" thickBot="1" x14ac:dyDescent="0.3">
      <c r="A16" s="6" t="s">
        <v>18</v>
      </c>
      <c r="B16" s="56">
        <v>0.5</v>
      </c>
      <c r="C16" s="71" t="s">
        <v>52</v>
      </c>
      <c r="D16" s="14">
        <v>876</v>
      </c>
      <c r="E16" s="16">
        <f t="shared" si="13"/>
        <v>438</v>
      </c>
      <c r="F16" s="18">
        <v>1058</v>
      </c>
      <c r="G16" s="20">
        <f t="shared" si="7"/>
        <v>529</v>
      </c>
      <c r="H16" s="22">
        <v>879</v>
      </c>
      <c r="I16" s="24">
        <f t="shared" si="8"/>
        <v>439.5</v>
      </c>
      <c r="J16" s="26">
        <v>984</v>
      </c>
      <c r="K16" s="28">
        <f t="shared" si="9"/>
        <v>492</v>
      </c>
      <c r="L16" s="32">
        <v>1199</v>
      </c>
      <c r="M16" s="34">
        <f t="shared" si="10"/>
        <v>599.5</v>
      </c>
      <c r="N16" s="36">
        <v>1192</v>
      </c>
      <c r="O16" s="38">
        <f t="shared" si="11"/>
        <v>596</v>
      </c>
      <c r="P16" s="30">
        <v>1197</v>
      </c>
      <c r="Q16" s="62">
        <f t="shared" si="12"/>
        <v>598.5</v>
      </c>
      <c r="R16" s="65">
        <v>1199</v>
      </c>
      <c r="S16" s="64">
        <v>876</v>
      </c>
      <c r="T16" s="66">
        <v>0.36872146118721461</v>
      </c>
    </row>
    <row r="17" spans="1:20" ht="31.5" thickBot="1" x14ac:dyDescent="0.3">
      <c r="A17" s="6" t="s">
        <v>16</v>
      </c>
      <c r="B17" s="70">
        <v>1</v>
      </c>
      <c r="C17" s="92" t="s">
        <v>54</v>
      </c>
      <c r="D17" s="14">
        <v>585</v>
      </c>
      <c r="E17" s="16">
        <f t="shared" si="13"/>
        <v>585</v>
      </c>
      <c r="F17" s="18">
        <v>580</v>
      </c>
      <c r="G17" s="20">
        <f t="shared" si="7"/>
        <v>580</v>
      </c>
      <c r="H17" s="22">
        <v>488</v>
      </c>
      <c r="I17" s="24">
        <f t="shared" si="8"/>
        <v>488</v>
      </c>
      <c r="J17" s="26">
        <v>768</v>
      </c>
      <c r="K17" s="28">
        <f t="shared" si="9"/>
        <v>768</v>
      </c>
      <c r="L17" s="32">
        <v>649</v>
      </c>
      <c r="M17" s="34">
        <f t="shared" si="10"/>
        <v>649</v>
      </c>
      <c r="N17" s="36">
        <v>739</v>
      </c>
      <c r="O17" s="38">
        <f t="shared" si="11"/>
        <v>739</v>
      </c>
      <c r="P17" s="30">
        <v>638</v>
      </c>
      <c r="Q17" s="62">
        <f t="shared" si="12"/>
        <v>638</v>
      </c>
      <c r="R17" s="80">
        <v>768</v>
      </c>
      <c r="S17" s="81">
        <v>488</v>
      </c>
      <c r="T17" s="82">
        <v>0.57377049180327866</v>
      </c>
    </row>
    <row r="18" spans="1:20" ht="16.5" thickBot="1" x14ac:dyDescent="0.3">
      <c r="A18" s="4" t="s">
        <v>30</v>
      </c>
      <c r="B18" s="72"/>
      <c r="C18" s="74"/>
      <c r="D18" s="47" t="s">
        <v>57</v>
      </c>
      <c r="E18" s="48" t="s">
        <v>56</v>
      </c>
      <c r="F18" s="47" t="s">
        <v>57</v>
      </c>
      <c r="G18" s="48" t="s">
        <v>56</v>
      </c>
      <c r="H18" s="47" t="s">
        <v>57</v>
      </c>
      <c r="I18" s="48" t="s">
        <v>56</v>
      </c>
      <c r="J18" s="47" t="s">
        <v>57</v>
      </c>
      <c r="K18" s="48" t="s">
        <v>56</v>
      </c>
      <c r="L18" s="47" t="s">
        <v>57</v>
      </c>
      <c r="M18" s="48" t="s">
        <v>56</v>
      </c>
      <c r="N18" s="47" t="s">
        <v>57</v>
      </c>
      <c r="O18" s="48" t="s">
        <v>56</v>
      </c>
      <c r="P18" s="47" t="s">
        <v>57</v>
      </c>
      <c r="Q18" s="61" t="s">
        <v>56</v>
      </c>
      <c r="R18" s="86"/>
      <c r="S18" s="87"/>
      <c r="T18" s="88"/>
    </row>
    <row r="19" spans="1:20" ht="30" x14ac:dyDescent="0.25">
      <c r="A19" s="7" t="s">
        <v>2</v>
      </c>
      <c r="B19" s="58">
        <v>0.25</v>
      </c>
      <c r="C19" s="55" t="s">
        <v>55</v>
      </c>
      <c r="D19" s="14">
        <v>942</v>
      </c>
      <c r="E19" s="16">
        <f t="shared" si="13"/>
        <v>235.5</v>
      </c>
      <c r="F19" s="18">
        <v>1023</v>
      </c>
      <c r="G19" s="20">
        <f>F19*B19</f>
        <v>255.75</v>
      </c>
      <c r="H19" s="22">
        <v>823</v>
      </c>
      <c r="I19" s="24">
        <f>H19*B19</f>
        <v>205.75</v>
      </c>
      <c r="J19" s="26">
        <v>1060</v>
      </c>
      <c r="K19" s="28">
        <f>J19*B19</f>
        <v>265</v>
      </c>
      <c r="L19" s="32">
        <v>1193</v>
      </c>
      <c r="M19" s="34">
        <f>L19*B19</f>
        <v>298.25</v>
      </c>
      <c r="N19" s="36">
        <v>1088</v>
      </c>
      <c r="O19" s="38">
        <f>N19*B19</f>
        <v>272</v>
      </c>
      <c r="P19" s="30">
        <v>873</v>
      </c>
      <c r="Q19" s="62">
        <f>P19*B19</f>
        <v>218.25</v>
      </c>
      <c r="R19" s="83">
        <v>1193</v>
      </c>
      <c r="S19" s="84">
        <v>823</v>
      </c>
      <c r="T19" s="85">
        <v>0.44957472660996356</v>
      </c>
    </row>
    <row r="20" spans="1:20" ht="30" x14ac:dyDescent="0.25">
      <c r="A20" s="8" t="s">
        <v>12</v>
      </c>
      <c r="B20" s="56">
        <v>1</v>
      </c>
      <c r="C20" s="57" t="s">
        <v>53</v>
      </c>
      <c r="D20" s="14">
        <v>398</v>
      </c>
      <c r="E20" s="16">
        <f t="shared" si="13"/>
        <v>398</v>
      </c>
      <c r="F20" s="18">
        <v>488</v>
      </c>
      <c r="G20" s="20">
        <f>F20*B20</f>
        <v>488</v>
      </c>
      <c r="H20" s="22">
        <v>489</v>
      </c>
      <c r="I20" s="24">
        <f>H20*B20</f>
        <v>489</v>
      </c>
      <c r="J20" s="26">
        <v>507</v>
      </c>
      <c r="K20" s="28">
        <f>J20*B20</f>
        <v>507</v>
      </c>
      <c r="L20" s="32">
        <v>549</v>
      </c>
      <c r="M20" s="34">
        <f>L20*B20</f>
        <v>549</v>
      </c>
      <c r="N20" s="36">
        <v>539</v>
      </c>
      <c r="O20" s="38">
        <f>N20*B20</f>
        <v>539</v>
      </c>
      <c r="P20" s="30">
        <v>554</v>
      </c>
      <c r="Q20" s="62">
        <f>P20*B20</f>
        <v>554</v>
      </c>
      <c r="R20" s="65">
        <v>554</v>
      </c>
      <c r="S20" s="64">
        <v>398</v>
      </c>
      <c r="T20" s="66">
        <v>0.39195979899497485</v>
      </c>
    </row>
    <row r="21" spans="1:20" ht="15.75" thickBot="1" x14ac:dyDescent="0.3">
      <c r="A21" s="8" t="s">
        <v>19</v>
      </c>
      <c r="B21" s="70">
        <v>1</v>
      </c>
      <c r="C21" s="71" t="s">
        <v>53</v>
      </c>
      <c r="D21" s="14">
        <v>357</v>
      </c>
      <c r="E21" s="16">
        <f t="shared" si="13"/>
        <v>357</v>
      </c>
      <c r="F21" s="18">
        <v>358</v>
      </c>
      <c r="G21" s="20">
        <f>F21*B21</f>
        <v>358</v>
      </c>
      <c r="H21" s="22">
        <v>369</v>
      </c>
      <c r="I21" s="24">
        <f>H21*B21</f>
        <v>369</v>
      </c>
      <c r="J21" s="26">
        <v>434</v>
      </c>
      <c r="K21" s="28">
        <f>J21*B21</f>
        <v>434</v>
      </c>
      <c r="L21" s="32">
        <v>408</v>
      </c>
      <c r="M21" s="34">
        <f>L21*B21</f>
        <v>408</v>
      </c>
      <c r="N21" s="36">
        <v>409</v>
      </c>
      <c r="O21" s="38">
        <f>N21*B21</f>
        <v>409</v>
      </c>
      <c r="P21" s="30">
        <v>499</v>
      </c>
      <c r="Q21" s="62">
        <f>P21*B21</f>
        <v>499</v>
      </c>
      <c r="R21" s="80">
        <v>499</v>
      </c>
      <c r="S21" s="81">
        <v>357</v>
      </c>
      <c r="T21" s="82">
        <v>0.39775910364145656</v>
      </c>
    </row>
    <row r="22" spans="1:20" ht="16.5" thickBot="1" x14ac:dyDescent="0.3">
      <c r="A22" s="4" t="s">
        <v>31</v>
      </c>
      <c r="B22" s="72"/>
      <c r="C22" s="74"/>
      <c r="D22" s="47" t="s">
        <v>57</v>
      </c>
      <c r="E22" s="48" t="s">
        <v>56</v>
      </c>
      <c r="F22" s="47" t="s">
        <v>57</v>
      </c>
      <c r="G22" s="48" t="s">
        <v>56</v>
      </c>
      <c r="H22" s="47" t="s">
        <v>57</v>
      </c>
      <c r="I22" s="48" t="s">
        <v>56</v>
      </c>
      <c r="J22" s="47" t="s">
        <v>57</v>
      </c>
      <c r="K22" s="48" t="s">
        <v>56</v>
      </c>
      <c r="L22" s="47" t="s">
        <v>57</v>
      </c>
      <c r="M22" s="48" t="s">
        <v>56</v>
      </c>
      <c r="N22" s="47" t="s">
        <v>57</v>
      </c>
      <c r="O22" s="48" t="s">
        <v>56</v>
      </c>
      <c r="P22" s="47" t="s">
        <v>57</v>
      </c>
      <c r="Q22" s="61" t="s">
        <v>56</v>
      </c>
      <c r="R22" s="86"/>
      <c r="S22" s="87"/>
      <c r="T22" s="88"/>
    </row>
    <row r="23" spans="1:20" x14ac:dyDescent="0.25">
      <c r="A23" s="8" t="s">
        <v>72</v>
      </c>
      <c r="B23" s="54">
        <v>0.1</v>
      </c>
      <c r="C23" s="55" t="s">
        <v>55</v>
      </c>
      <c r="D23" s="14">
        <v>995</v>
      </c>
      <c r="E23" s="16">
        <f t="shared" si="13"/>
        <v>99.5</v>
      </c>
      <c r="F23" s="18">
        <v>1345</v>
      </c>
      <c r="G23" s="20">
        <f t="shared" ref="G23:G28" si="14">F23*B23</f>
        <v>134.5</v>
      </c>
      <c r="H23" s="22">
        <v>995</v>
      </c>
      <c r="I23" s="24">
        <f t="shared" ref="I23:I28" si="15">H23*B23</f>
        <v>99.5</v>
      </c>
      <c r="J23" s="26">
        <v>1145</v>
      </c>
      <c r="K23" s="28">
        <f t="shared" ref="K23:K28" si="16">J23*B23</f>
        <v>114.5</v>
      </c>
      <c r="L23" s="32">
        <v>1497</v>
      </c>
      <c r="M23" s="34">
        <f t="shared" ref="M23:M28" si="17">L23*B23</f>
        <v>149.70000000000002</v>
      </c>
      <c r="N23" s="36">
        <v>1398</v>
      </c>
      <c r="O23" s="38">
        <f t="shared" ref="O23:O28" si="18">N23*B23</f>
        <v>139.80000000000001</v>
      </c>
      <c r="P23" s="30">
        <v>1445</v>
      </c>
      <c r="Q23" s="62">
        <f t="shared" ref="Q23:Q28" si="19">P23*B23</f>
        <v>144.5</v>
      </c>
      <c r="R23" s="83">
        <v>1497</v>
      </c>
      <c r="S23" s="84">
        <v>995</v>
      </c>
      <c r="T23" s="85">
        <v>0.50452261306532664</v>
      </c>
    </row>
    <row r="24" spans="1:20" x14ac:dyDescent="0.25">
      <c r="A24" s="8" t="s">
        <v>20</v>
      </c>
      <c r="B24" s="56">
        <v>1</v>
      </c>
      <c r="C24" s="57" t="s">
        <v>53</v>
      </c>
      <c r="D24" s="14">
        <v>239</v>
      </c>
      <c r="E24" s="16">
        <f t="shared" si="13"/>
        <v>239</v>
      </c>
      <c r="F24" s="18">
        <v>240</v>
      </c>
      <c r="G24" s="20">
        <f t="shared" si="14"/>
        <v>240</v>
      </c>
      <c r="H24" s="22">
        <v>269</v>
      </c>
      <c r="I24" s="24">
        <f t="shared" si="15"/>
        <v>269</v>
      </c>
      <c r="J24" s="26">
        <v>249</v>
      </c>
      <c r="K24" s="28">
        <f t="shared" si="16"/>
        <v>249</v>
      </c>
      <c r="L24" s="32">
        <v>299</v>
      </c>
      <c r="M24" s="34">
        <f t="shared" si="17"/>
        <v>299</v>
      </c>
      <c r="N24" s="36">
        <v>298</v>
      </c>
      <c r="O24" s="38">
        <f t="shared" si="18"/>
        <v>298</v>
      </c>
      <c r="P24" s="30">
        <v>299</v>
      </c>
      <c r="Q24" s="62">
        <f t="shared" si="19"/>
        <v>299</v>
      </c>
      <c r="R24" s="65">
        <v>299</v>
      </c>
      <c r="S24" s="64">
        <v>239</v>
      </c>
      <c r="T24" s="66">
        <v>0.2510460251046025</v>
      </c>
    </row>
    <row r="25" spans="1:20" ht="30" x14ac:dyDescent="0.25">
      <c r="A25" s="8" t="s">
        <v>21</v>
      </c>
      <c r="B25" s="56">
        <v>1</v>
      </c>
      <c r="C25" s="57" t="s">
        <v>53</v>
      </c>
      <c r="D25" s="14">
        <v>239</v>
      </c>
      <c r="E25" s="16">
        <f t="shared" si="13"/>
        <v>239</v>
      </c>
      <c r="F25" s="18">
        <v>240</v>
      </c>
      <c r="G25" s="20">
        <f t="shared" si="14"/>
        <v>240</v>
      </c>
      <c r="H25" s="22">
        <v>269</v>
      </c>
      <c r="I25" s="24">
        <f t="shared" si="15"/>
        <v>269</v>
      </c>
      <c r="J25" s="26">
        <v>249</v>
      </c>
      <c r="K25" s="28">
        <f t="shared" si="16"/>
        <v>249</v>
      </c>
      <c r="L25" s="32">
        <v>295</v>
      </c>
      <c r="M25" s="34">
        <f t="shared" si="17"/>
        <v>295</v>
      </c>
      <c r="N25" s="36">
        <v>295</v>
      </c>
      <c r="O25" s="38">
        <f t="shared" si="18"/>
        <v>295</v>
      </c>
      <c r="P25" s="30">
        <v>296</v>
      </c>
      <c r="Q25" s="62">
        <f t="shared" si="19"/>
        <v>296</v>
      </c>
      <c r="R25" s="65">
        <v>296</v>
      </c>
      <c r="S25" s="64">
        <v>239</v>
      </c>
      <c r="T25" s="66">
        <v>0.2384937238493724</v>
      </c>
    </row>
    <row r="26" spans="1:20" x14ac:dyDescent="0.25">
      <c r="A26" s="8" t="s">
        <v>73</v>
      </c>
      <c r="B26" s="56">
        <v>1</v>
      </c>
      <c r="C26" s="57" t="s">
        <v>53</v>
      </c>
      <c r="D26" s="14">
        <v>185</v>
      </c>
      <c r="E26" s="16">
        <f t="shared" si="13"/>
        <v>185</v>
      </c>
      <c r="F26" s="18">
        <v>186</v>
      </c>
      <c r="G26" s="20">
        <f t="shared" si="14"/>
        <v>186</v>
      </c>
      <c r="H26" s="22">
        <v>195</v>
      </c>
      <c r="I26" s="24">
        <f t="shared" si="15"/>
        <v>195</v>
      </c>
      <c r="J26" s="26">
        <v>189</v>
      </c>
      <c r="K26" s="28">
        <f t="shared" si="16"/>
        <v>189</v>
      </c>
      <c r="L26" s="32">
        <v>217</v>
      </c>
      <c r="M26" s="34">
        <f t="shared" si="17"/>
        <v>217</v>
      </c>
      <c r="N26" s="36">
        <v>217</v>
      </c>
      <c r="O26" s="38">
        <f t="shared" si="18"/>
        <v>217</v>
      </c>
      <c r="P26" s="30">
        <v>219</v>
      </c>
      <c r="Q26" s="62">
        <f t="shared" si="19"/>
        <v>219</v>
      </c>
      <c r="R26" s="65">
        <v>219</v>
      </c>
      <c r="S26" s="64">
        <v>185</v>
      </c>
      <c r="T26" s="66">
        <v>0.18378378378378379</v>
      </c>
    </row>
    <row r="27" spans="1:20" x14ac:dyDescent="0.25">
      <c r="A27" s="8" t="s">
        <v>74</v>
      </c>
      <c r="B27" s="56">
        <v>1</v>
      </c>
      <c r="C27" s="57" t="s">
        <v>53</v>
      </c>
      <c r="D27" s="14">
        <v>185</v>
      </c>
      <c r="E27" s="16">
        <f t="shared" si="13"/>
        <v>185</v>
      </c>
      <c r="F27" s="18">
        <v>186</v>
      </c>
      <c r="G27" s="20">
        <f t="shared" si="14"/>
        <v>186</v>
      </c>
      <c r="H27" s="22">
        <v>195</v>
      </c>
      <c r="I27" s="24">
        <f t="shared" si="15"/>
        <v>195</v>
      </c>
      <c r="J27" s="26">
        <v>189</v>
      </c>
      <c r="K27" s="28">
        <f t="shared" si="16"/>
        <v>189</v>
      </c>
      <c r="L27" s="32">
        <v>217</v>
      </c>
      <c r="M27" s="34">
        <f t="shared" si="17"/>
        <v>217</v>
      </c>
      <c r="N27" s="36">
        <v>217</v>
      </c>
      <c r="O27" s="38">
        <f t="shared" si="18"/>
        <v>217</v>
      </c>
      <c r="P27" s="30">
        <v>224</v>
      </c>
      <c r="Q27" s="62">
        <f t="shared" si="19"/>
        <v>224</v>
      </c>
      <c r="R27" s="65">
        <v>224</v>
      </c>
      <c r="S27" s="64">
        <v>185</v>
      </c>
      <c r="T27" s="66">
        <v>0.21081081081081082</v>
      </c>
    </row>
    <row r="28" spans="1:20" ht="30.75" thickBot="1" x14ac:dyDescent="0.3">
      <c r="A28" s="8" t="s">
        <v>65</v>
      </c>
      <c r="B28" s="70">
        <v>1</v>
      </c>
      <c r="C28" s="71" t="s">
        <v>53</v>
      </c>
      <c r="D28" s="14">
        <v>136</v>
      </c>
      <c r="E28" s="16">
        <f t="shared" si="13"/>
        <v>136</v>
      </c>
      <c r="F28" s="18">
        <v>140</v>
      </c>
      <c r="G28" s="20">
        <f t="shared" si="14"/>
        <v>140</v>
      </c>
      <c r="H28" s="22">
        <v>159</v>
      </c>
      <c r="I28" s="24">
        <f t="shared" si="15"/>
        <v>159</v>
      </c>
      <c r="J28" s="26">
        <v>149</v>
      </c>
      <c r="K28" s="28">
        <f t="shared" si="16"/>
        <v>149</v>
      </c>
      <c r="L28" s="32">
        <v>167</v>
      </c>
      <c r="M28" s="34">
        <f t="shared" si="17"/>
        <v>167</v>
      </c>
      <c r="N28" s="36">
        <v>168</v>
      </c>
      <c r="O28" s="38">
        <f t="shared" si="18"/>
        <v>168</v>
      </c>
      <c r="P28" s="30">
        <v>174</v>
      </c>
      <c r="Q28" s="62">
        <f t="shared" si="19"/>
        <v>174</v>
      </c>
      <c r="R28" s="80">
        <v>174</v>
      </c>
      <c r="S28" s="81">
        <v>136</v>
      </c>
      <c r="T28" s="82">
        <v>0.27941176470588236</v>
      </c>
    </row>
    <row r="29" spans="1:20" ht="16.5" thickBot="1" x14ac:dyDescent="0.3">
      <c r="A29" s="4" t="s">
        <v>32</v>
      </c>
      <c r="B29" s="72"/>
      <c r="C29" s="73"/>
      <c r="D29" s="47" t="s">
        <v>57</v>
      </c>
      <c r="E29" s="48" t="s">
        <v>56</v>
      </c>
      <c r="F29" s="47" t="s">
        <v>57</v>
      </c>
      <c r="G29" s="48" t="s">
        <v>56</v>
      </c>
      <c r="H29" s="47" t="s">
        <v>57</v>
      </c>
      <c r="I29" s="48" t="s">
        <v>56</v>
      </c>
      <c r="J29" s="47" t="s">
        <v>57</v>
      </c>
      <c r="K29" s="48" t="s">
        <v>56</v>
      </c>
      <c r="L29" s="47" t="s">
        <v>57</v>
      </c>
      <c r="M29" s="48" t="s">
        <v>56</v>
      </c>
      <c r="N29" s="47" t="s">
        <v>57</v>
      </c>
      <c r="O29" s="48" t="s">
        <v>56</v>
      </c>
      <c r="P29" s="47" t="s">
        <v>57</v>
      </c>
      <c r="Q29" s="61" t="s">
        <v>56</v>
      </c>
      <c r="R29" s="86"/>
      <c r="S29" s="87"/>
      <c r="T29" s="88"/>
    </row>
    <row r="30" spans="1:20" x14ac:dyDescent="0.25">
      <c r="A30" s="8" t="s">
        <v>25</v>
      </c>
      <c r="B30" s="54">
        <v>1</v>
      </c>
      <c r="C30" s="55" t="s">
        <v>53</v>
      </c>
      <c r="D30" s="14">
        <v>345</v>
      </c>
      <c r="E30" s="16">
        <f t="shared" si="13"/>
        <v>345</v>
      </c>
      <c r="F30" s="18">
        <v>329</v>
      </c>
      <c r="G30" s="20">
        <f>F30*B30</f>
        <v>329</v>
      </c>
      <c r="H30" s="22">
        <v>349</v>
      </c>
      <c r="I30" s="24">
        <f>H30*B30</f>
        <v>349</v>
      </c>
      <c r="J30" s="26">
        <v>372</v>
      </c>
      <c r="K30" s="28">
        <f>J30*B30</f>
        <v>372</v>
      </c>
      <c r="L30" s="32">
        <v>379</v>
      </c>
      <c r="M30" s="34">
        <f>L30*B30</f>
        <v>379</v>
      </c>
      <c r="N30" s="36">
        <v>379</v>
      </c>
      <c r="O30" s="38">
        <f>N30*B30</f>
        <v>379</v>
      </c>
      <c r="P30" s="30">
        <v>384</v>
      </c>
      <c r="Q30" s="62">
        <f>P30*B30</f>
        <v>384</v>
      </c>
      <c r="R30" s="83">
        <v>384</v>
      </c>
      <c r="S30" s="84">
        <v>329</v>
      </c>
      <c r="T30" s="85">
        <v>0.16717325227963525</v>
      </c>
    </row>
    <row r="31" spans="1:20" x14ac:dyDescent="0.25">
      <c r="A31" s="8" t="s">
        <v>7</v>
      </c>
      <c r="B31" s="56">
        <v>0.25</v>
      </c>
      <c r="C31" s="57" t="s">
        <v>55</v>
      </c>
      <c r="D31" s="14">
        <v>478</v>
      </c>
      <c r="E31" s="16">
        <f t="shared" si="13"/>
        <v>119.5</v>
      </c>
      <c r="F31" s="18">
        <v>478</v>
      </c>
      <c r="G31" s="20">
        <f>F31*B31</f>
        <v>119.5</v>
      </c>
      <c r="H31" s="22">
        <v>589</v>
      </c>
      <c r="I31" s="24">
        <f>H31*B31</f>
        <v>147.25</v>
      </c>
      <c r="J31" s="26">
        <v>690</v>
      </c>
      <c r="K31" s="28">
        <f>J31*B31</f>
        <v>172.5</v>
      </c>
      <c r="L31" s="32">
        <v>798</v>
      </c>
      <c r="M31" s="34">
        <f>L31*B31</f>
        <v>199.5</v>
      </c>
      <c r="N31" s="36">
        <v>792</v>
      </c>
      <c r="O31" s="38">
        <f>N31*B31</f>
        <v>198</v>
      </c>
      <c r="P31" s="30">
        <v>599</v>
      </c>
      <c r="Q31" s="62">
        <f>P31*B31</f>
        <v>149.75</v>
      </c>
      <c r="R31" s="65">
        <v>798</v>
      </c>
      <c r="S31" s="64">
        <v>478</v>
      </c>
      <c r="T31" s="66">
        <v>0.66945606694560666</v>
      </c>
    </row>
    <row r="32" spans="1:20" x14ac:dyDescent="0.25">
      <c r="A32" s="8" t="s">
        <v>11</v>
      </c>
      <c r="B32" s="56">
        <v>0.1</v>
      </c>
      <c r="C32" s="57" t="s">
        <v>55</v>
      </c>
      <c r="D32" s="14">
        <v>2190</v>
      </c>
      <c r="E32" s="16">
        <f t="shared" si="13"/>
        <v>219</v>
      </c>
      <c r="F32" s="18">
        <v>2980</v>
      </c>
      <c r="G32" s="20">
        <f>F32*B32</f>
        <v>298</v>
      </c>
      <c r="H32" s="22">
        <v>3490</v>
      </c>
      <c r="I32" s="24">
        <f>H32*B32</f>
        <v>349</v>
      </c>
      <c r="J32" s="26">
        <v>2980</v>
      </c>
      <c r="K32" s="28">
        <f>J32*B32</f>
        <v>298</v>
      </c>
      <c r="L32" s="32">
        <v>2890</v>
      </c>
      <c r="M32" s="34">
        <f>L32*B32</f>
        <v>289</v>
      </c>
      <c r="N32" s="36">
        <v>2390</v>
      </c>
      <c r="O32" s="38">
        <f>N32*B32</f>
        <v>239</v>
      </c>
      <c r="P32" s="30">
        <v>3890</v>
      </c>
      <c r="Q32" s="62">
        <f>P32*B32</f>
        <v>389</v>
      </c>
      <c r="R32" s="65">
        <v>3890</v>
      </c>
      <c r="S32" s="64">
        <v>2190</v>
      </c>
      <c r="T32" s="66">
        <v>0.77625570776255703</v>
      </c>
    </row>
    <row r="33" spans="1:20" ht="30.75" thickBot="1" x14ac:dyDescent="0.3">
      <c r="A33" s="8" t="s">
        <v>8</v>
      </c>
      <c r="B33" s="70">
        <v>0.1</v>
      </c>
      <c r="C33" s="71" t="s">
        <v>55</v>
      </c>
      <c r="D33" s="14">
        <v>1830</v>
      </c>
      <c r="E33" s="16">
        <f t="shared" si="13"/>
        <v>183</v>
      </c>
      <c r="F33" s="18">
        <v>2490</v>
      </c>
      <c r="G33" s="20">
        <f>F33*B33</f>
        <v>249</v>
      </c>
      <c r="H33" s="22">
        <v>2590</v>
      </c>
      <c r="I33" s="24">
        <f>H33*B33</f>
        <v>259</v>
      </c>
      <c r="J33" s="26">
        <v>2350</v>
      </c>
      <c r="K33" s="28">
        <f>J33*B33</f>
        <v>235</v>
      </c>
      <c r="L33" s="32">
        <v>2690</v>
      </c>
      <c r="M33" s="34">
        <f>L33*B33</f>
        <v>269</v>
      </c>
      <c r="N33" s="36">
        <v>1645</v>
      </c>
      <c r="O33" s="38">
        <f>N33*B33</f>
        <v>164.5</v>
      </c>
      <c r="P33" s="30">
        <v>2890</v>
      </c>
      <c r="Q33" s="62">
        <f>P33*B33</f>
        <v>289</v>
      </c>
      <c r="R33" s="80">
        <v>2890</v>
      </c>
      <c r="S33" s="81">
        <v>1645</v>
      </c>
      <c r="T33" s="82">
        <v>0.75683890577507595</v>
      </c>
    </row>
    <row r="34" spans="1:20" ht="16.5" thickBot="1" x14ac:dyDescent="0.3">
      <c r="A34" s="4" t="s">
        <v>33</v>
      </c>
      <c r="B34" s="72"/>
      <c r="C34" s="74"/>
      <c r="D34" s="47" t="s">
        <v>57</v>
      </c>
      <c r="E34" s="48" t="s">
        <v>56</v>
      </c>
      <c r="F34" s="47" t="s">
        <v>57</v>
      </c>
      <c r="G34" s="48" t="s">
        <v>56</v>
      </c>
      <c r="H34" s="47" t="s">
        <v>57</v>
      </c>
      <c r="I34" s="48" t="s">
        <v>56</v>
      </c>
      <c r="J34" s="47" t="s">
        <v>57</v>
      </c>
      <c r="K34" s="48" t="s">
        <v>56</v>
      </c>
      <c r="L34" s="47" t="s">
        <v>57</v>
      </c>
      <c r="M34" s="48" t="s">
        <v>56</v>
      </c>
      <c r="N34" s="47" t="s">
        <v>57</v>
      </c>
      <c r="O34" s="48" t="s">
        <v>56</v>
      </c>
      <c r="P34" s="47" t="s">
        <v>57</v>
      </c>
      <c r="Q34" s="61" t="s">
        <v>56</v>
      </c>
      <c r="R34" s="86"/>
      <c r="S34" s="87"/>
      <c r="T34" s="88"/>
    </row>
    <row r="35" spans="1:20" x14ac:dyDescent="0.25">
      <c r="A35" s="8" t="s">
        <v>27</v>
      </c>
      <c r="B35" s="56">
        <v>1</v>
      </c>
      <c r="C35" s="57" t="s">
        <v>53</v>
      </c>
      <c r="D35" s="14">
        <v>159</v>
      </c>
      <c r="E35" s="16">
        <f t="shared" si="13"/>
        <v>159</v>
      </c>
      <c r="F35" s="18">
        <v>160</v>
      </c>
      <c r="G35" s="20">
        <f t="shared" ref="G35:G53" si="20">F35*B35</f>
        <v>160</v>
      </c>
      <c r="H35" s="22">
        <v>169</v>
      </c>
      <c r="I35" s="24">
        <f t="shared" ref="I35:I53" si="21">H35*B35</f>
        <v>169</v>
      </c>
      <c r="J35" s="26">
        <v>186</v>
      </c>
      <c r="K35" s="28">
        <f t="shared" ref="K35:K53" si="22">J35*B35</f>
        <v>186</v>
      </c>
      <c r="L35" s="32">
        <v>178</v>
      </c>
      <c r="M35" s="34">
        <f t="shared" ref="M35:M53" si="23">L35*B35</f>
        <v>178</v>
      </c>
      <c r="N35" s="36">
        <v>185</v>
      </c>
      <c r="O35" s="38">
        <f t="shared" ref="O35:O53" si="24">N35*B35</f>
        <v>185</v>
      </c>
      <c r="P35" s="30">
        <v>187</v>
      </c>
      <c r="Q35" s="62">
        <f t="shared" ref="Q35:Q53" si="25">P35*B35</f>
        <v>187</v>
      </c>
      <c r="R35" s="65">
        <v>187</v>
      </c>
      <c r="S35" s="64">
        <v>159</v>
      </c>
      <c r="T35" s="66">
        <v>0.1761006289308176</v>
      </c>
    </row>
    <row r="36" spans="1:20" x14ac:dyDescent="0.25">
      <c r="A36" s="2" t="s">
        <v>79</v>
      </c>
      <c r="B36" s="52">
        <v>1</v>
      </c>
      <c r="C36" s="53" t="s">
        <v>55</v>
      </c>
      <c r="D36" s="14">
        <v>196</v>
      </c>
      <c r="E36" s="16">
        <f t="shared" si="13"/>
        <v>196</v>
      </c>
      <c r="F36" s="18">
        <v>199</v>
      </c>
      <c r="G36" s="20">
        <f t="shared" si="20"/>
        <v>199</v>
      </c>
      <c r="H36" s="22">
        <v>239</v>
      </c>
      <c r="I36" s="24">
        <f t="shared" si="21"/>
        <v>239</v>
      </c>
      <c r="J36" s="26">
        <v>246</v>
      </c>
      <c r="K36" s="28">
        <f t="shared" si="22"/>
        <v>246</v>
      </c>
      <c r="L36" s="32">
        <v>216</v>
      </c>
      <c r="M36" s="34">
        <f t="shared" si="23"/>
        <v>216</v>
      </c>
      <c r="N36" s="36">
        <v>239</v>
      </c>
      <c r="O36" s="38">
        <f t="shared" si="24"/>
        <v>239</v>
      </c>
      <c r="P36" s="30">
        <v>249</v>
      </c>
      <c r="Q36" s="62">
        <f t="shared" si="25"/>
        <v>249</v>
      </c>
      <c r="R36" s="65">
        <v>249</v>
      </c>
      <c r="S36" s="64">
        <v>196</v>
      </c>
      <c r="T36" s="66">
        <v>0.27040816326530615</v>
      </c>
    </row>
    <row r="37" spans="1:20" x14ac:dyDescent="0.25">
      <c r="A37" s="8" t="s">
        <v>75</v>
      </c>
      <c r="B37" s="56">
        <v>0.08</v>
      </c>
      <c r="C37" s="57" t="s">
        <v>55</v>
      </c>
      <c r="D37" s="14">
        <v>1321</v>
      </c>
      <c r="E37" s="16">
        <f t="shared" si="13"/>
        <v>105.68</v>
      </c>
      <c r="F37" s="18">
        <v>1460</v>
      </c>
      <c r="G37" s="20">
        <f t="shared" si="20"/>
        <v>116.8</v>
      </c>
      <c r="H37" s="22">
        <v>1635</v>
      </c>
      <c r="I37" s="24">
        <f t="shared" si="21"/>
        <v>130.80000000000001</v>
      </c>
      <c r="J37" s="26">
        <v>1607</v>
      </c>
      <c r="K37" s="28">
        <f t="shared" si="22"/>
        <v>128.56</v>
      </c>
      <c r="L37" s="32">
        <v>956</v>
      </c>
      <c r="M37" s="34">
        <f t="shared" si="23"/>
        <v>76.48</v>
      </c>
      <c r="N37" s="36">
        <v>1545</v>
      </c>
      <c r="O37" s="38">
        <f t="shared" si="24"/>
        <v>123.60000000000001</v>
      </c>
      <c r="P37" s="30">
        <v>1627</v>
      </c>
      <c r="Q37" s="62">
        <f t="shared" si="25"/>
        <v>130.16</v>
      </c>
      <c r="R37" s="65">
        <v>1635</v>
      </c>
      <c r="S37" s="64">
        <v>956</v>
      </c>
      <c r="T37" s="66">
        <v>0.71025104602510458</v>
      </c>
    </row>
    <row r="38" spans="1:20" x14ac:dyDescent="0.25">
      <c r="A38" s="8" t="s">
        <v>76</v>
      </c>
      <c r="B38" s="56">
        <v>1</v>
      </c>
      <c r="C38" s="57" t="s">
        <v>55</v>
      </c>
      <c r="D38" s="14">
        <v>198</v>
      </c>
      <c r="E38" s="16">
        <f t="shared" si="13"/>
        <v>198</v>
      </c>
      <c r="F38" s="18">
        <v>199</v>
      </c>
      <c r="G38" s="20">
        <f t="shared" si="20"/>
        <v>199</v>
      </c>
      <c r="H38" s="22">
        <v>239</v>
      </c>
      <c r="I38" s="24">
        <f t="shared" si="21"/>
        <v>239</v>
      </c>
      <c r="J38" s="26">
        <v>189</v>
      </c>
      <c r="K38" s="28">
        <f t="shared" si="22"/>
        <v>189</v>
      </c>
      <c r="L38" s="32">
        <v>208</v>
      </c>
      <c r="M38" s="34">
        <f t="shared" si="23"/>
        <v>208</v>
      </c>
      <c r="N38" s="36">
        <v>207</v>
      </c>
      <c r="O38" s="38">
        <f t="shared" si="24"/>
        <v>207</v>
      </c>
      <c r="P38" s="30">
        <v>259</v>
      </c>
      <c r="Q38" s="62">
        <f t="shared" si="25"/>
        <v>259</v>
      </c>
      <c r="R38" s="65">
        <v>259</v>
      </c>
      <c r="S38" s="64">
        <v>189</v>
      </c>
      <c r="T38" s="66">
        <v>0.37037037037037035</v>
      </c>
    </row>
    <row r="39" spans="1:20" x14ac:dyDescent="0.25">
      <c r="A39" s="8" t="s">
        <v>24</v>
      </c>
      <c r="B39" s="56">
        <v>1</v>
      </c>
      <c r="C39" s="57" t="s">
        <v>53</v>
      </c>
      <c r="D39" s="14">
        <v>187</v>
      </c>
      <c r="E39" s="16">
        <f t="shared" si="13"/>
        <v>187</v>
      </c>
      <c r="F39" s="18">
        <v>188</v>
      </c>
      <c r="G39" s="20">
        <f t="shared" si="20"/>
        <v>188</v>
      </c>
      <c r="H39" s="22">
        <v>199</v>
      </c>
      <c r="I39" s="24">
        <f t="shared" si="21"/>
        <v>199</v>
      </c>
      <c r="J39" s="26">
        <v>189</v>
      </c>
      <c r="K39" s="28">
        <f t="shared" si="22"/>
        <v>189</v>
      </c>
      <c r="L39" s="32">
        <v>213</v>
      </c>
      <c r="M39" s="34">
        <f t="shared" si="23"/>
        <v>213</v>
      </c>
      <c r="N39" s="36">
        <v>214</v>
      </c>
      <c r="O39" s="38">
        <f t="shared" si="24"/>
        <v>214</v>
      </c>
      <c r="P39" s="30">
        <v>217</v>
      </c>
      <c r="Q39" s="62">
        <f t="shared" si="25"/>
        <v>217</v>
      </c>
      <c r="R39" s="65">
        <v>217</v>
      </c>
      <c r="S39" s="64">
        <v>187</v>
      </c>
      <c r="T39" s="66">
        <v>0.16042780748663102</v>
      </c>
    </row>
    <row r="40" spans="1:20" x14ac:dyDescent="0.25">
      <c r="A40" s="8" t="s">
        <v>9</v>
      </c>
      <c r="B40" s="56">
        <v>0.5</v>
      </c>
      <c r="C40" s="57" t="s">
        <v>55</v>
      </c>
      <c r="D40" s="14">
        <v>374</v>
      </c>
      <c r="E40" s="16">
        <f t="shared" si="13"/>
        <v>187</v>
      </c>
      <c r="F40" s="18">
        <v>376</v>
      </c>
      <c r="G40" s="20">
        <f t="shared" si="20"/>
        <v>188</v>
      </c>
      <c r="H40" s="22">
        <v>398</v>
      </c>
      <c r="I40" s="24">
        <f t="shared" si="21"/>
        <v>199</v>
      </c>
      <c r="J40" s="26">
        <v>378</v>
      </c>
      <c r="K40" s="28">
        <f t="shared" si="22"/>
        <v>189</v>
      </c>
      <c r="L40" s="32">
        <v>426</v>
      </c>
      <c r="M40" s="34">
        <f t="shared" si="23"/>
        <v>213</v>
      </c>
      <c r="N40" s="36">
        <v>428</v>
      </c>
      <c r="O40" s="38">
        <f t="shared" si="24"/>
        <v>214</v>
      </c>
      <c r="P40" s="30">
        <v>434</v>
      </c>
      <c r="Q40" s="62">
        <f t="shared" si="25"/>
        <v>217</v>
      </c>
      <c r="R40" s="65">
        <v>434</v>
      </c>
      <c r="S40" s="64">
        <v>374</v>
      </c>
      <c r="T40" s="66">
        <v>0.16042780748663102</v>
      </c>
    </row>
    <row r="41" spans="1:20" ht="30" x14ac:dyDescent="0.25">
      <c r="A41" s="8" t="s">
        <v>3</v>
      </c>
      <c r="B41" s="56">
        <v>1</v>
      </c>
      <c r="C41" s="57" t="s">
        <v>53</v>
      </c>
      <c r="D41" s="14">
        <v>289</v>
      </c>
      <c r="E41" s="16">
        <f t="shared" si="13"/>
        <v>289</v>
      </c>
      <c r="F41" s="18">
        <v>389</v>
      </c>
      <c r="G41" s="20">
        <f t="shared" si="20"/>
        <v>389</v>
      </c>
      <c r="H41" s="22">
        <v>299</v>
      </c>
      <c r="I41" s="24">
        <f t="shared" si="21"/>
        <v>299</v>
      </c>
      <c r="J41" s="26">
        <v>319</v>
      </c>
      <c r="K41" s="28">
        <f t="shared" si="22"/>
        <v>319</v>
      </c>
      <c r="L41" s="32">
        <v>331</v>
      </c>
      <c r="M41" s="34">
        <f t="shared" si="23"/>
        <v>331</v>
      </c>
      <c r="N41" s="36">
        <v>332</v>
      </c>
      <c r="O41" s="38">
        <f t="shared" si="24"/>
        <v>332</v>
      </c>
      <c r="P41" s="30">
        <v>325</v>
      </c>
      <c r="Q41" s="62">
        <f t="shared" si="25"/>
        <v>325</v>
      </c>
      <c r="R41" s="65">
        <v>389</v>
      </c>
      <c r="S41" s="64">
        <v>289</v>
      </c>
      <c r="T41" s="66">
        <v>0.34602076124567471</v>
      </c>
    </row>
    <row r="42" spans="1:20" ht="30" x14ac:dyDescent="0.25">
      <c r="A42" s="8" t="s">
        <v>77</v>
      </c>
      <c r="B42" s="56">
        <v>0.25</v>
      </c>
      <c r="C42" s="57" t="s">
        <v>55</v>
      </c>
      <c r="D42" s="14">
        <v>395</v>
      </c>
      <c r="E42" s="16">
        <f t="shared" si="13"/>
        <v>98.75</v>
      </c>
      <c r="F42" s="18">
        <v>397</v>
      </c>
      <c r="G42" s="20">
        <f t="shared" si="20"/>
        <v>99.25</v>
      </c>
      <c r="H42" s="22">
        <v>439</v>
      </c>
      <c r="I42" s="24">
        <f t="shared" si="21"/>
        <v>109.75</v>
      </c>
      <c r="J42" s="26">
        <v>438</v>
      </c>
      <c r="K42" s="28">
        <f t="shared" si="22"/>
        <v>109.5</v>
      </c>
      <c r="L42" s="32">
        <v>424</v>
      </c>
      <c r="M42" s="34">
        <f t="shared" si="23"/>
        <v>106</v>
      </c>
      <c r="N42" s="36">
        <v>424</v>
      </c>
      <c r="O42" s="38">
        <f t="shared" si="24"/>
        <v>106</v>
      </c>
      <c r="P42" s="30">
        <v>325</v>
      </c>
      <c r="Q42" s="62">
        <f t="shared" si="25"/>
        <v>81.25</v>
      </c>
      <c r="R42" s="65">
        <v>439</v>
      </c>
      <c r="S42" s="64">
        <v>325</v>
      </c>
      <c r="T42" s="66">
        <v>0.35076923076923078</v>
      </c>
    </row>
    <row r="43" spans="1:20" ht="30" x14ac:dyDescent="0.25">
      <c r="A43" s="8" t="s">
        <v>29</v>
      </c>
      <c r="B43" s="56">
        <v>0.25</v>
      </c>
      <c r="C43" s="57" t="s">
        <v>55</v>
      </c>
      <c r="D43" s="14">
        <v>392</v>
      </c>
      <c r="E43" s="16">
        <f t="shared" si="13"/>
        <v>98</v>
      </c>
      <c r="F43" s="18">
        <v>397</v>
      </c>
      <c r="G43" s="20">
        <f t="shared" si="20"/>
        <v>99.25</v>
      </c>
      <c r="H43" s="22">
        <v>430</v>
      </c>
      <c r="I43" s="24">
        <f t="shared" si="21"/>
        <v>107.5</v>
      </c>
      <c r="J43" s="26">
        <v>438</v>
      </c>
      <c r="K43" s="28">
        <f t="shared" si="22"/>
        <v>109.5</v>
      </c>
      <c r="L43" s="32">
        <v>496</v>
      </c>
      <c r="M43" s="34">
        <f t="shared" si="23"/>
        <v>124</v>
      </c>
      <c r="N43" s="36">
        <v>544</v>
      </c>
      <c r="O43" s="38">
        <f t="shared" si="24"/>
        <v>136</v>
      </c>
      <c r="P43" s="30">
        <v>499</v>
      </c>
      <c r="Q43" s="62">
        <f t="shared" si="25"/>
        <v>124.75</v>
      </c>
      <c r="R43" s="65">
        <v>544</v>
      </c>
      <c r="S43" s="64">
        <v>392</v>
      </c>
      <c r="T43" s="66">
        <v>0.38775510204081631</v>
      </c>
    </row>
    <row r="44" spans="1:20" ht="30" x14ac:dyDescent="0.25">
      <c r="A44" s="8" t="s">
        <v>26</v>
      </c>
      <c r="B44" s="56">
        <v>1</v>
      </c>
      <c r="C44" s="57" t="s">
        <v>53</v>
      </c>
      <c r="D44" s="14">
        <v>395</v>
      </c>
      <c r="E44" s="16">
        <f t="shared" si="13"/>
        <v>395</v>
      </c>
      <c r="F44" s="18">
        <v>396</v>
      </c>
      <c r="G44" s="20">
        <f t="shared" si="20"/>
        <v>396</v>
      </c>
      <c r="H44" s="22">
        <v>397</v>
      </c>
      <c r="I44" s="24">
        <f t="shared" si="21"/>
        <v>397</v>
      </c>
      <c r="J44" s="26">
        <v>578</v>
      </c>
      <c r="K44" s="28">
        <f t="shared" si="22"/>
        <v>578</v>
      </c>
      <c r="L44" s="32">
        <v>476</v>
      </c>
      <c r="M44" s="34">
        <f t="shared" si="23"/>
        <v>476</v>
      </c>
      <c r="N44" s="36">
        <v>496</v>
      </c>
      <c r="O44" s="38">
        <f t="shared" si="24"/>
        <v>496</v>
      </c>
      <c r="P44" s="30">
        <v>479</v>
      </c>
      <c r="Q44" s="62">
        <f t="shared" si="25"/>
        <v>479</v>
      </c>
      <c r="R44" s="65">
        <v>578</v>
      </c>
      <c r="S44" s="64">
        <v>395</v>
      </c>
      <c r="T44" s="66">
        <v>0.46329113924050636</v>
      </c>
    </row>
    <row r="45" spans="1:20" ht="30" x14ac:dyDescent="0.25">
      <c r="A45" s="8" t="s">
        <v>10</v>
      </c>
      <c r="B45" s="56">
        <v>1</v>
      </c>
      <c r="C45" s="57" t="s">
        <v>53</v>
      </c>
      <c r="D45" s="14">
        <v>693</v>
      </c>
      <c r="E45" s="16">
        <f t="shared" si="13"/>
        <v>693</v>
      </c>
      <c r="F45" s="18">
        <v>694</v>
      </c>
      <c r="G45" s="20">
        <f t="shared" si="20"/>
        <v>694</v>
      </c>
      <c r="H45" s="22">
        <v>698</v>
      </c>
      <c r="I45" s="24">
        <f t="shared" si="21"/>
        <v>698</v>
      </c>
      <c r="J45" s="26">
        <v>861</v>
      </c>
      <c r="K45" s="28">
        <f t="shared" si="22"/>
        <v>861</v>
      </c>
      <c r="L45" s="32">
        <v>776</v>
      </c>
      <c r="M45" s="34">
        <f t="shared" si="23"/>
        <v>776</v>
      </c>
      <c r="N45" s="36">
        <v>798</v>
      </c>
      <c r="O45" s="38">
        <f t="shared" si="24"/>
        <v>798</v>
      </c>
      <c r="P45" s="30">
        <v>844</v>
      </c>
      <c r="Q45" s="62">
        <f t="shared" si="25"/>
        <v>844</v>
      </c>
      <c r="R45" s="65">
        <v>861</v>
      </c>
      <c r="S45" s="64">
        <v>693</v>
      </c>
      <c r="T45" s="66">
        <v>0.24242424242424243</v>
      </c>
    </row>
    <row r="46" spans="1:20" x14ac:dyDescent="0.25">
      <c r="A46" s="8" t="s">
        <v>28</v>
      </c>
      <c r="B46" s="56">
        <v>1</v>
      </c>
      <c r="C46" s="57" t="s">
        <v>53</v>
      </c>
      <c r="D46" s="14">
        <v>179</v>
      </c>
      <c r="E46" s="16">
        <f t="shared" si="13"/>
        <v>179</v>
      </c>
      <c r="F46" s="18">
        <v>180</v>
      </c>
      <c r="G46" s="20">
        <f t="shared" si="20"/>
        <v>180</v>
      </c>
      <c r="H46" s="22">
        <v>189</v>
      </c>
      <c r="I46" s="24">
        <f t="shared" si="21"/>
        <v>189</v>
      </c>
      <c r="J46" s="26">
        <v>179</v>
      </c>
      <c r="K46" s="28">
        <f t="shared" si="22"/>
        <v>179</v>
      </c>
      <c r="L46" s="32">
        <v>219</v>
      </c>
      <c r="M46" s="34">
        <f t="shared" si="23"/>
        <v>219</v>
      </c>
      <c r="N46" s="36">
        <v>218</v>
      </c>
      <c r="O46" s="38">
        <f t="shared" si="24"/>
        <v>218</v>
      </c>
      <c r="P46" s="30">
        <v>229</v>
      </c>
      <c r="Q46" s="62">
        <f t="shared" si="25"/>
        <v>229</v>
      </c>
      <c r="R46" s="65">
        <v>229</v>
      </c>
      <c r="S46" s="64">
        <v>179</v>
      </c>
      <c r="T46" s="66">
        <v>0.27932960893854747</v>
      </c>
    </row>
    <row r="47" spans="1:20" x14ac:dyDescent="0.25">
      <c r="A47" s="8" t="s">
        <v>4</v>
      </c>
      <c r="B47" s="56">
        <v>1</v>
      </c>
      <c r="C47" s="57" t="s">
        <v>53</v>
      </c>
      <c r="D47" s="14">
        <v>137</v>
      </c>
      <c r="E47" s="16">
        <f t="shared" si="13"/>
        <v>137</v>
      </c>
      <c r="F47" s="18">
        <v>148</v>
      </c>
      <c r="G47" s="20">
        <f t="shared" si="20"/>
        <v>148</v>
      </c>
      <c r="H47" s="22">
        <v>155</v>
      </c>
      <c r="I47" s="24">
        <f t="shared" si="21"/>
        <v>155</v>
      </c>
      <c r="J47" s="26">
        <v>156</v>
      </c>
      <c r="K47" s="28">
        <f t="shared" si="22"/>
        <v>156</v>
      </c>
      <c r="L47" s="32">
        <v>158</v>
      </c>
      <c r="M47" s="34">
        <f t="shared" si="23"/>
        <v>158</v>
      </c>
      <c r="N47" s="36">
        <v>159</v>
      </c>
      <c r="O47" s="38">
        <f t="shared" si="24"/>
        <v>159</v>
      </c>
      <c r="P47" s="30">
        <v>159</v>
      </c>
      <c r="Q47" s="62">
        <f t="shared" si="25"/>
        <v>159</v>
      </c>
      <c r="R47" s="65">
        <v>159</v>
      </c>
      <c r="S47" s="64">
        <v>137</v>
      </c>
      <c r="T47" s="66">
        <v>0.16058394160583941</v>
      </c>
    </row>
    <row r="48" spans="1:20" x14ac:dyDescent="0.25">
      <c r="A48" s="8" t="s">
        <v>5</v>
      </c>
      <c r="B48" s="56">
        <v>1</v>
      </c>
      <c r="C48" s="57" t="s">
        <v>53</v>
      </c>
      <c r="D48" s="14">
        <v>238</v>
      </c>
      <c r="E48" s="16">
        <f t="shared" si="13"/>
        <v>238</v>
      </c>
      <c r="F48" s="18">
        <v>239</v>
      </c>
      <c r="G48" s="20">
        <f t="shared" si="20"/>
        <v>239</v>
      </c>
      <c r="H48" s="22">
        <v>249</v>
      </c>
      <c r="I48" s="24">
        <f t="shared" si="21"/>
        <v>249</v>
      </c>
      <c r="J48" s="26">
        <v>198</v>
      </c>
      <c r="K48" s="28">
        <f t="shared" si="22"/>
        <v>198</v>
      </c>
      <c r="L48" s="32">
        <v>259</v>
      </c>
      <c r="M48" s="34">
        <f t="shared" si="23"/>
        <v>259</v>
      </c>
      <c r="N48" s="36">
        <v>262</v>
      </c>
      <c r="O48" s="38">
        <f t="shared" si="24"/>
        <v>262</v>
      </c>
      <c r="P48" s="30">
        <v>265</v>
      </c>
      <c r="Q48" s="62">
        <f t="shared" si="25"/>
        <v>265</v>
      </c>
      <c r="R48" s="65">
        <v>265</v>
      </c>
      <c r="S48" s="64">
        <v>198</v>
      </c>
      <c r="T48" s="66">
        <v>0.3383838383838384</v>
      </c>
    </row>
    <row r="49" spans="1:20" ht="36.75" customHeight="1" x14ac:dyDescent="0.25">
      <c r="A49" s="2" t="s">
        <v>64</v>
      </c>
      <c r="B49" s="52">
        <v>1</v>
      </c>
      <c r="C49" s="53" t="s">
        <v>53</v>
      </c>
      <c r="D49" s="14">
        <v>143</v>
      </c>
      <c r="E49" s="16">
        <f t="shared" si="13"/>
        <v>143</v>
      </c>
      <c r="F49" s="18">
        <v>144</v>
      </c>
      <c r="G49" s="20">
        <f t="shared" si="20"/>
        <v>144</v>
      </c>
      <c r="H49" s="22">
        <v>149</v>
      </c>
      <c r="I49" s="24">
        <f t="shared" si="21"/>
        <v>149</v>
      </c>
      <c r="J49" s="26">
        <v>165</v>
      </c>
      <c r="K49" s="28">
        <f t="shared" si="22"/>
        <v>165</v>
      </c>
      <c r="L49" s="32">
        <v>177</v>
      </c>
      <c r="M49" s="34">
        <f t="shared" si="23"/>
        <v>177</v>
      </c>
      <c r="N49" s="36">
        <v>178</v>
      </c>
      <c r="O49" s="38">
        <f t="shared" si="24"/>
        <v>178</v>
      </c>
      <c r="P49" s="30">
        <v>195</v>
      </c>
      <c r="Q49" s="62">
        <f t="shared" si="25"/>
        <v>195</v>
      </c>
      <c r="R49" s="65">
        <v>195</v>
      </c>
      <c r="S49" s="64">
        <v>143</v>
      </c>
      <c r="T49" s="66">
        <v>0.36363636363636365</v>
      </c>
    </row>
    <row r="50" spans="1:20" x14ac:dyDescent="0.25">
      <c r="A50" s="2" t="s">
        <v>22</v>
      </c>
      <c r="B50" s="52">
        <v>1</v>
      </c>
      <c r="C50" s="53" t="s">
        <v>53</v>
      </c>
      <c r="D50" s="14">
        <v>396</v>
      </c>
      <c r="E50" s="16">
        <f t="shared" si="13"/>
        <v>396</v>
      </c>
      <c r="F50" s="18">
        <v>498</v>
      </c>
      <c r="G50" s="20">
        <f t="shared" si="20"/>
        <v>498</v>
      </c>
      <c r="H50" s="22">
        <v>439</v>
      </c>
      <c r="I50" s="24">
        <f t="shared" si="21"/>
        <v>439</v>
      </c>
      <c r="J50" s="26">
        <v>474</v>
      </c>
      <c r="K50" s="28">
        <f t="shared" si="22"/>
        <v>474</v>
      </c>
      <c r="L50" s="32">
        <v>514</v>
      </c>
      <c r="M50" s="34">
        <f t="shared" si="23"/>
        <v>514</v>
      </c>
      <c r="N50" s="36">
        <v>515</v>
      </c>
      <c r="O50" s="38">
        <f t="shared" si="24"/>
        <v>515</v>
      </c>
      <c r="P50" s="30">
        <v>499</v>
      </c>
      <c r="Q50" s="62">
        <f t="shared" si="25"/>
        <v>499</v>
      </c>
      <c r="R50" s="65">
        <v>515</v>
      </c>
      <c r="S50" s="64">
        <v>396</v>
      </c>
      <c r="T50" s="66">
        <v>0.3005050505050505</v>
      </c>
    </row>
    <row r="51" spans="1:20" x14ac:dyDescent="0.25">
      <c r="A51" s="2" t="s">
        <v>23</v>
      </c>
      <c r="B51" s="52">
        <v>1</v>
      </c>
      <c r="C51" s="53" t="s">
        <v>53</v>
      </c>
      <c r="D51" s="14">
        <v>379</v>
      </c>
      <c r="E51" s="16">
        <f t="shared" si="13"/>
        <v>379</v>
      </c>
      <c r="F51" s="18">
        <v>380</v>
      </c>
      <c r="G51" s="20">
        <f t="shared" si="20"/>
        <v>380</v>
      </c>
      <c r="H51" s="22">
        <v>439</v>
      </c>
      <c r="I51" s="24">
        <f t="shared" si="21"/>
        <v>439</v>
      </c>
      <c r="J51" s="26">
        <v>474</v>
      </c>
      <c r="K51" s="28">
        <f t="shared" si="22"/>
        <v>474</v>
      </c>
      <c r="L51" s="32">
        <v>489</v>
      </c>
      <c r="M51" s="34">
        <f t="shared" si="23"/>
        <v>489</v>
      </c>
      <c r="N51" s="36">
        <v>479</v>
      </c>
      <c r="O51" s="38">
        <f t="shared" si="24"/>
        <v>479</v>
      </c>
      <c r="P51" s="30">
        <v>589</v>
      </c>
      <c r="Q51" s="62">
        <f t="shared" si="25"/>
        <v>589</v>
      </c>
      <c r="R51" s="65">
        <v>589</v>
      </c>
      <c r="S51" s="64">
        <v>379</v>
      </c>
      <c r="T51" s="66">
        <v>0.55408970976253302</v>
      </c>
    </row>
    <row r="52" spans="1:20" x14ac:dyDescent="0.25">
      <c r="A52" s="8" t="s">
        <v>78</v>
      </c>
      <c r="B52" s="56">
        <v>0.1</v>
      </c>
      <c r="C52" s="57" t="s">
        <v>55</v>
      </c>
      <c r="D52" s="14">
        <v>517</v>
      </c>
      <c r="E52" s="16">
        <f t="shared" si="13"/>
        <v>51.7</v>
      </c>
      <c r="F52" s="18">
        <v>597</v>
      </c>
      <c r="G52" s="20">
        <f t="shared" si="20"/>
        <v>59.7</v>
      </c>
      <c r="H52" s="22">
        <v>597</v>
      </c>
      <c r="I52" s="24">
        <f t="shared" si="21"/>
        <v>59.7</v>
      </c>
      <c r="J52" s="26">
        <v>593</v>
      </c>
      <c r="K52" s="28">
        <f t="shared" si="22"/>
        <v>59.300000000000004</v>
      </c>
      <c r="L52" s="32">
        <v>627</v>
      </c>
      <c r="M52" s="34">
        <f t="shared" si="23"/>
        <v>62.7</v>
      </c>
      <c r="N52" s="36">
        <v>573</v>
      </c>
      <c r="O52" s="38">
        <f t="shared" si="24"/>
        <v>57.300000000000004</v>
      </c>
      <c r="P52" s="30">
        <v>663</v>
      </c>
      <c r="Q52" s="62">
        <f t="shared" si="25"/>
        <v>66.3</v>
      </c>
      <c r="R52" s="65">
        <v>663</v>
      </c>
      <c r="S52" s="64">
        <v>517</v>
      </c>
      <c r="T52" s="66">
        <v>0.28239845261121854</v>
      </c>
    </row>
    <row r="53" spans="1:20" ht="15.75" thickBot="1" x14ac:dyDescent="0.3">
      <c r="A53" s="9" t="s">
        <v>43</v>
      </c>
      <c r="B53" s="59">
        <v>1</v>
      </c>
      <c r="C53" s="60" t="s">
        <v>53</v>
      </c>
      <c r="D53" s="15">
        <v>188</v>
      </c>
      <c r="E53" s="17">
        <f t="shared" si="13"/>
        <v>188</v>
      </c>
      <c r="F53" s="19">
        <v>239</v>
      </c>
      <c r="G53" s="21">
        <f t="shared" si="20"/>
        <v>239</v>
      </c>
      <c r="H53" s="23">
        <v>239</v>
      </c>
      <c r="I53" s="25">
        <f t="shared" si="21"/>
        <v>239</v>
      </c>
      <c r="J53" s="27">
        <v>189</v>
      </c>
      <c r="K53" s="29">
        <f t="shared" si="22"/>
        <v>189</v>
      </c>
      <c r="L53" s="33">
        <v>249</v>
      </c>
      <c r="M53" s="35">
        <f t="shared" si="23"/>
        <v>249</v>
      </c>
      <c r="N53" s="37">
        <v>298</v>
      </c>
      <c r="O53" s="39">
        <f t="shared" si="24"/>
        <v>298</v>
      </c>
      <c r="P53" s="31">
        <v>289</v>
      </c>
      <c r="Q53" s="63">
        <f t="shared" si="25"/>
        <v>289</v>
      </c>
      <c r="R53" s="67">
        <v>298</v>
      </c>
      <c r="S53" s="68">
        <v>188</v>
      </c>
      <c r="T53" s="69">
        <v>0.58510638297872342</v>
      </c>
    </row>
    <row r="55" spans="1:20" x14ac:dyDescent="0.25">
      <c r="A55" s="75" t="s">
        <v>61</v>
      </c>
      <c r="E55" s="13">
        <f>SUM(E3:E53)</f>
        <v>11500.050000000001</v>
      </c>
      <c r="G55" s="13">
        <f>SUM(G3:G53)</f>
        <v>12289.670000000002</v>
      </c>
      <c r="I55" s="13">
        <f>SUM(I3:I53)</f>
        <v>12344.310000000001</v>
      </c>
      <c r="K55" s="13">
        <f>SUM(K3:K53)</f>
        <v>13018.06</v>
      </c>
      <c r="M55" s="13">
        <f>SUM(M3:M53)</f>
        <v>13680.490000000002</v>
      </c>
      <c r="O55" s="13">
        <f>SUM(O3:O53)</f>
        <v>13752.06</v>
      </c>
      <c r="Q55" s="13">
        <f>SUM(Q3:Q53)</f>
        <v>14270.5</v>
      </c>
    </row>
    <row r="56" spans="1:20" ht="15.75" thickBot="1" x14ac:dyDescent="0.3"/>
    <row r="57" spans="1:20" ht="46.5" customHeight="1" thickBot="1" x14ac:dyDescent="0.3">
      <c r="A57" s="40" t="s">
        <v>60</v>
      </c>
      <c r="B57" s="111" t="s">
        <v>58</v>
      </c>
      <c r="C57" s="112"/>
      <c r="D57" s="49" t="s">
        <v>63</v>
      </c>
      <c r="T57" s="12"/>
    </row>
    <row r="58" spans="1:20" x14ac:dyDescent="0.25">
      <c r="A58" s="42" t="s">
        <v>59</v>
      </c>
      <c r="B58" s="113">
        <f>E55</f>
        <v>11500.050000000001</v>
      </c>
      <c r="C58" s="114"/>
      <c r="D58" s="43">
        <v>100</v>
      </c>
      <c r="T58" s="12"/>
    </row>
    <row r="59" spans="1:20" x14ac:dyDescent="0.25">
      <c r="A59" s="41" t="s">
        <v>35</v>
      </c>
      <c r="B59" s="115">
        <f>G55</f>
        <v>12289.670000000002</v>
      </c>
      <c r="C59" s="116"/>
      <c r="D59" s="44">
        <f>(+B59/B58)*100</f>
        <v>106.86623101638688</v>
      </c>
    </row>
    <row r="60" spans="1:20" x14ac:dyDescent="0.25">
      <c r="A60" s="41" t="s">
        <v>36</v>
      </c>
      <c r="B60" s="115">
        <f>I55</f>
        <v>12344.310000000001</v>
      </c>
      <c r="C60" s="116"/>
      <c r="D60" s="44">
        <f>(+B60/B58)*100</f>
        <v>107.34135938539397</v>
      </c>
    </row>
    <row r="61" spans="1:20" x14ac:dyDescent="0.25">
      <c r="A61" s="41" t="s">
        <v>40</v>
      </c>
      <c r="B61" s="115">
        <f>K55</f>
        <v>13018.06</v>
      </c>
      <c r="C61" s="116"/>
      <c r="D61" s="44">
        <f>(+B61/B58)*100</f>
        <v>113.20002956508884</v>
      </c>
    </row>
    <row r="62" spans="1:20" x14ac:dyDescent="0.25">
      <c r="A62" s="41" t="s">
        <v>38</v>
      </c>
      <c r="B62" s="115">
        <f>M55</f>
        <v>13680.490000000002</v>
      </c>
      <c r="C62" s="116"/>
      <c r="D62" s="44">
        <f>(+B62/B58)*100</f>
        <v>118.96026539015048</v>
      </c>
    </row>
    <row r="63" spans="1:20" x14ac:dyDescent="0.25">
      <c r="A63" s="41" t="s">
        <v>37</v>
      </c>
      <c r="B63" s="115">
        <f>O55</f>
        <v>13752.06</v>
      </c>
      <c r="C63" s="116"/>
      <c r="D63" s="44">
        <f>(+B63/B58)*100</f>
        <v>119.58261051038907</v>
      </c>
    </row>
    <row r="64" spans="1:20" ht="15.75" thickBot="1" x14ac:dyDescent="0.3">
      <c r="A64" s="45" t="s">
        <v>39</v>
      </c>
      <c r="B64" s="99">
        <f>Q55</f>
        <v>14270.5</v>
      </c>
      <c r="C64" s="100"/>
      <c r="D64" s="46">
        <f>(+B64/B58)*100</f>
        <v>124.09076482276163</v>
      </c>
    </row>
  </sheetData>
  <mergeCells count="15">
    <mergeCell ref="N1:O1"/>
    <mergeCell ref="P1:Q1"/>
    <mergeCell ref="B64:C64"/>
    <mergeCell ref="D1:E1"/>
    <mergeCell ref="F1:G1"/>
    <mergeCell ref="H1:I1"/>
    <mergeCell ref="J1:K1"/>
    <mergeCell ref="L1:M1"/>
    <mergeCell ref="B57:C57"/>
    <mergeCell ref="B58:C58"/>
    <mergeCell ref="B59:C59"/>
    <mergeCell ref="B60:C60"/>
    <mergeCell ref="B61:C61"/>
    <mergeCell ref="B62:C62"/>
    <mergeCell ref="B63:C63"/>
  </mergeCells>
  <pageMargins left="0.25" right="0.25" top="0.75" bottom="0.75" header="0.3" footer="0.3"/>
  <pageSetup paperSize="9" scale="6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matarkarfa prufa</vt:lpstr>
      <vt:lpstr>línurit</vt:lpstr>
      <vt:lpstr>'matarkarfa prufa'!Print_Area</vt:lpstr>
      <vt:lpstr>'matarkarfa prufa'!Print_Titles</vt:lpstr>
    </vt:vector>
  </TitlesOfParts>
  <Company>ASÍ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2011-11-24T15:46:33Z</cp:lastPrinted>
  <dcterms:created xsi:type="dcterms:W3CDTF">2010-08-26T10:49:38Z</dcterms:created>
  <dcterms:modified xsi:type="dcterms:W3CDTF">2011-11-24T16:07:53Z</dcterms:modified>
</cp:coreProperties>
</file>