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055" windowHeight="9150"/>
  </bookViews>
  <sheets>
    <sheet name="Úrvinnsla" sheetId="2" r:id="rId1"/>
  </sheets>
  <calcPr calcId="125725" calcMode="manual"/>
</workbook>
</file>

<file path=xl/calcChain.xml><?xml version="1.0" encoding="utf-8"?>
<calcChain xmlns="http://schemas.openxmlformats.org/spreadsheetml/2006/main">
  <c r="N43" i="2"/>
  <c r="O43"/>
  <c r="P43"/>
  <c r="Q43"/>
  <c r="R43"/>
  <c r="N13"/>
  <c r="O13"/>
  <c r="P13"/>
  <c r="Q13"/>
  <c r="R13" s="1"/>
  <c r="N21"/>
  <c r="O21"/>
  <c r="P21"/>
  <c r="Q21"/>
  <c r="R21" s="1"/>
  <c r="N42"/>
  <c r="O42"/>
  <c r="P42"/>
  <c r="Q42"/>
  <c r="R42" s="1"/>
  <c r="N54"/>
  <c r="O54"/>
  <c r="P54"/>
  <c r="Q54"/>
  <c r="R54" s="1"/>
  <c r="N49"/>
  <c r="O49"/>
  <c r="P49"/>
  <c r="Q49"/>
  <c r="N40"/>
  <c r="O40"/>
  <c r="P40"/>
  <c r="Q40"/>
  <c r="N41"/>
  <c r="O41"/>
  <c r="P41"/>
  <c r="Q41"/>
  <c r="N44"/>
  <c r="O44"/>
  <c r="P44"/>
  <c r="Q44"/>
  <c r="N45"/>
  <c r="O45"/>
  <c r="P45"/>
  <c r="Q45"/>
  <c r="N47"/>
  <c r="O47"/>
  <c r="P47"/>
  <c r="Q47"/>
  <c r="N48"/>
  <c r="O48"/>
  <c r="P48"/>
  <c r="Q48"/>
  <c r="N50"/>
  <c r="O50"/>
  <c r="P50"/>
  <c r="Q50"/>
  <c r="N52"/>
  <c r="O52"/>
  <c r="P52"/>
  <c r="Q52"/>
  <c r="N53"/>
  <c r="O53"/>
  <c r="P53"/>
  <c r="Q53"/>
  <c r="N55"/>
  <c r="O55"/>
  <c r="P55"/>
  <c r="Q55"/>
  <c r="N56"/>
  <c r="O56"/>
  <c r="P56"/>
  <c r="Q56"/>
  <c r="N57"/>
  <c r="O57"/>
  <c r="P57"/>
  <c r="Q57"/>
  <c r="N58"/>
  <c r="O58"/>
  <c r="P58"/>
  <c r="Q58"/>
  <c r="R49" l="1"/>
  <c r="R47"/>
  <c r="R44"/>
  <c r="R40"/>
  <c r="R58"/>
  <c r="R57"/>
  <c r="R55"/>
  <c r="R53"/>
  <c r="R50"/>
  <c r="R52"/>
  <c r="R56"/>
  <c r="R48"/>
  <c r="R45"/>
  <c r="R41"/>
  <c r="Q38"/>
  <c r="P38"/>
  <c r="O38"/>
  <c r="N38"/>
  <c r="Q37"/>
  <c r="P37"/>
  <c r="O37"/>
  <c r="N37"/>
  <c r="Q36"/>
  <c r="P36"/>
  <c r="O36"/>
  <c r="N36"/>
  <c r="Q35"/>
  <c r="P35"/>
  <c r="O35"/>
  <c r="N35"/>
  <c r="Q34"/>
  <c r="P34"/>
  <c r="O34"/>
  <c r="N34"/>
  <c r="Q33"/>
  <c r="P33"/>
  <c r="O33"/>
  <c r="N33"/>
  <c r="Q31"/>
  <c r="P31"/>
  <c r="O31"/>
  <c r="N31"/>
  <c r="Q30"/>
  <c r="P30"/>
  <c r="O30"/>
  <c r="N30"/>
  <c r="Q29"/>
  <c r="P29"/>
  <c r="O29"/>
  <c r="N29"/>
  <c r="Q28"/>
  <c r="P28"/>
  <c r="O28"/>
  <c r="N28"/>
  <c r="Q27"/>
  <c r="P27"/>
  <c r="O27"/>
  <c r="N27"/>
  <c r="Q26"/>
  <c r="P26"/>
  <c r="O26"/>
  <c r="N26"/>
  <c r="Q25"/>
  <c r="P25"/>
  <c r="O25"/>
  <c r="N25"/>
  <c r="Q24"/>
  <c r="P24"/>
  <c r="O24"/>
  <c r="N24"/>
  <c r="Q22"/>
  <c r="P22"/>
  <c r="O22"/>
  <c r="N22"/>
  <c r="Q20"/>
  <c r="P20"/>
  <c r="O20"/>
  <c r="N20"/>
  <c r="Q19"/>
  <c r="P19"/>
  <c r="O19"/>
  <c r="N19"/>
  <c r="Q18"/>
  <c r="P18"/>
  <c r="O18"/>
  <c r="N18"/>
  <c r="Q17"/>
  <c r="P17"/>
  <c r="O17"/>
  <c r="N17"/>
  <c r="Q16"/>
  <c r="P16"/>
  <c r="O16"/>
  <c r="N16"/>
  <c r="Q15"/>
  <c r="P15"/>
  <c r="O15"/>
  <c r="N15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Q3"/>
  <c r="P3"/>
  <c r="O3"/>
  <c r="N3"/>
  <c r="R3" l="1"/>
  <c r="R4"/>
  <c r="R5"/>
  <c r="R6"/>
  <c r="R7"/>
  <c r="R8"/>
  <c r="R9"/>
  <c r="R10"/>
  <c r="R11"/>
  <c r="R12"/>
  <c r="R15"/>
  <c r="R16"/>
  <c r="R17"/>
  <c r="R18"/>
  <c r="R19"/>
  <c r="R20"/>
  <c r="R22"/>
  <c r="R24"/>
  <c r="R25"/>
  <c r="R26"/>
  <c r="R27"/>
  <c r="R28"/>
  <c r="R29"/>
  <c r="R30"/>
  <c r="R31"/>
  <c r="R33"/>
  <c r="R34"/>
  <c r="R35"/>
  <c r="R36"/>
  <c r="R37"/>
  <c r="R38"/>
</calcChain>
</file>

<file path=xl/sharedStrings.xml><?xml version="1.0" encoding="utf-8"?>
<sst xmlns="http://schemas.openxmlformats.org/spreadsheetml/2006/main" count="345" uniqueCount="81">
  <si>
    <t>Íslensk skáldverk</t>
  </si>
  <si>
    <t>Þýdd skáldverk</t>
  </si>
  <si>
    <t>Ævisögur og endurminningar</t>
  </si>
  <si>
    <t>Ljóðabækur</t>
  </si>
  <si>
    <t>Ýmsar bækur</t>
  </si>
  <si>
    <t>Íslenskar barna og unglingabækur</t>
  </si>
  <si>
    <t>Þýddar barna og unglingabækur</t>
  </si>
  <si>
    <t>Sagnabrot Helga í Hólum - höf. Helgi Ívarsson - útg. Sunnlenska bókaútgáfan</t>
  </si>
  <si>
    <t xml:space="preserve">Voff pabbi, ég er hundur, Jón Ólafur Ólafsson, </t>
  </si>
  <si>
    <t>Office 1                Skeifunni 17</t>
  </si>
  <si>
    <t xml:space="preserve">Fjöldi </t>
  </si>
  <si>
    <t>Meðalverð</t>
  </si>
  <si>
    <t>Hæsta verð</t>
  </si>
  <si>
    <t>Lægsta verð</t>
  </si>
  <si>
    <t>Munur á hæsta og lægsta verði</t>
  </si>
  <si>
    <t xml:space="preserve">Verð </t>
  </si>
  <si>
    <t>Bóksala Stúdenta Sæmundagötu 4</t>
  </si>
  <si>
    <t>Penninn Eymundsson Hallarmúla 2</t>
  </si>
  <si>
    <t xml:space="preserve">Griffill                       Skeifunni 11d </t>
  </si>
  <si>
    <t>Hagkaup                Akureyri</t>
  </si>
  <si>
    <t>Iða                       Lækjargötu 2a</t>
  </si>
  <si>
    <t>Kostur              Dalvegi 10</t>
  </si>
  <si>
    <t>Samkaup                 Hafnarfjörður</t>
  </si>
  <si>
    <t>e</t>
  </si>
  <si>
    <t>em</t>
  </si>
  <si>
    <t>Krónan                    Vestmannaeyjum</t>
  </si>
  <si>
    <t xml:space="preserve">e </t>
  </si>
  <si>
    <t>Bónus             Egilsstöðum</t>
  </si>
  <si>
    <t>Nettó                               Akureyri</t>
  </si>
  <si>
    <t>e = vara er ekki fáanleg</t>
  </si>
  <si>
    <t>em = vara er ekki verðmerkt</t>
  </si>
  <si>
    <t>Auður, Vilborg Davísdóttir, Mál og menning</t>
  </si>
  <si>
    <t>Eitthvað að huxum, Þorgeir Þorgeirsson, Kjölur</t>
  </si>
  <si>
    <t xml:space="preserve">Enn er morgun, Böðvar Guðmundsson, Uppheimar </t>
  </si>
  <si>
    <t>Fluga á vegg, Ólafur Haukur Símonarson, Skrudda  - kilja</t>
  </si>
  <si>
    <t>Góði elskhuginn, Steinnunn Sigurðardóttir, Bjartur</t>
  </si>
  <si>
    <t>Harmur englana, Jón Kalman Stefánsson, Bjartur</t>
  </si>
  <si>
    <t>Karlsvaginn, Kristín Marja Baldursdóttir, Forlagið</t>
  </si>
  <si>
    <t xml:space="preserve">Milli trjánna, Gyrðir Elíasson, Uppheimar </t>
  </si>
  <si>
    <t xml:space="preserve">Svo skal dansa, Bjarni Harðarson, Veröld </t>
  </si>
  <si>
    <t>Svörtuloft, Arnaldur Indriðason, Forlagið</t>
  </si>
  <si>
    <t>Þá verð ég farinn (smásagna safn), Hafliði Magnússon, Vestfirska forlaginu</t>
  </si>
  <si>
    <t>Ástandsbarnið, Camila Läckberg, Uppheimar  - Kilja</t>
  </si>
  <si>
    <t>Berlínaraspirnar, Anne B. Ragde, Mál og menning - kilja</t>
  </si>
  <si>
    <t>Freyjuginning, Christina Sunley, Bókafélagið Ugla</t>
  </si>
  <si>
    <t>Loftkastalinn sem hrundi - Stieg Larsson, Bjartur</t>
  </si>
  <si>
    <t>Manstu mig, Sophine Kinsella, Salka - kilja</t>
  </si>
  <si>
    <t>Nótt, Ellie Wiesel, Bókafélagið Ugla  - kilja</t>
  </si>
  <si>
    <t xml:space="preserve">Nýtt tungl, Stepenie Meyer, Forlagið </t>
  </si>
  <si>
    <t>Oliver Twist, Charles Dickens, JPV útgáfa  - kilja</t>
  </si>
  <si>
    <t xml:space="preserve">Adda og litli bróðir, Jenna og Heiðar, Bókafélagið Ugla </t>
  </si>
  <si>
    <t xml:space="preserve">Aþena, Margrét Örnólfsdóttir, Bjartur </t>
  </si>
  <si>
    <t>Hetjur, Kristín Steinsdóttir, Vaka-Helgafell</t>
  </si>
  <si>
    <t xml:space="preserve">Jólasveinarnir þrettán, Brian Pilkington, Mál og menning </t>
  </si>
  <si>
    <t xml:space="preserve">Segðu mér og segðu.., Aðalstein Ásberg Sigurðsson, Dimma </t>
  </si>
  <si>
    <t xml:space="preserve">Stóra Snillingabók skólavefsins, Anna Þ. Reynisdóttir, Skólavefurinn ehf. </t>
  </si>
  <si>
    <t xml:space="preserve">Þvílík vika, Guðmundur Brynjólfsson, Forlagið </t>
  </si>
  <si>
    <t xml:space="preserve">Gullgerðarmaðurinn, Michael Scott, JPV útgáfa </t>
  </si>
  <si>
    <t xml:space="preserve">Líkaminn er listasmíð, þýð. Háldán Ómar Hálfdanarson, Unga ástin mín efh. </t>
  </si>
  <si>
    <t xml:space="preserve">Sóley, Celia Rees, Uppheimar </t>
  </si>
  <si>
    <t xml:space="preserve">Stórskemmtilega stelpubókin, Andrea J Buchanan, Vaka Helgafell </t>
  </si>
  <si>
    <t xml:space="preserve">Þjófadrengurinn, Lee Ravan, Bjartur </t>
  </si>
  <si>
    <t xml:space="preserve">Hjartsláttur, Hjálmar Jónsson, Veröld </t>
  </si>
  <si>
    <t>Í Kvosinni, Flosi Ólafsson, Skrudda</t>
  </si>
  <si>
    <t>Merkiskonur sögunnar, Kolbrún S. Ingólfsóttir, Veröld</t>
  </si>
  <si>
    <t xml:space="preserve">Snorri, Óskar Guðmundsson, Mál og menning </t>
  </si>
  <si>
    <t>Vigdís, Páll Valsson, JPV</t>
  </si>
  <si>
    <t xml:space="preserve">Komin til að vera, nóttin, Ingunn Snædal, Bjartur </t>
  </si>
  <si>
    <t>Kvæðaúrval, Kristján Karlsson, Bókafélagið Ugla</t>
  </si>
  <si>
    <t xml:space="preserve">Kvöldheimar, ljóðabálkur Pår Lagerkvist, Vestfirka forlagið </t>
  </si>
  <si>
    <t xml:space="preserve">Vísnagátur - Ármann Dalmannsson, Skrudda </t>
  </si>
  <si>
    <t xml:space="preserve">100 bestu plötur íslandssögunnar, Jónatan Garðarsson, Sena </t>
  </si>
  <si>
    <t xml:space="preserve">Erró mannlýsingar, Danielle Kvaran, Opna </t>
  </si>
  <si>
    <t xml:space="preserve">Færeyskur dansur ferðalýsing, Huldar Breiðfjörð, Bjartur </t>
  </si>
  <si>
    <t xml:space="preserve">Guinness world records 2010, Forlagið - Vaka-Helgafell </t>
  </si>
  <si>
    <t xml:space="preserve">Jöklar á Íslandi, Helgi Björnsson, Opna </t>
  </si>
  <si>
    <t xml:space="preserve">Matsveppir í náttúru íslands, Ása Margrét Ásgrímsdóttir, Forlagið </t>
  </si>
  <si>
    <t>Saga orðanna, Sölvi Sveinsson,  Iðunn</t>
  </si>
  <si>
    <t>Bókabúð Máls og Menningar Laugavegi 18</t>
  </si>
  <si>
    <t>Bert + Samíra = satt?, Sören Olsson &amp; Anders Jacobsson - Jón Daníelsson þýddi., Mál og menning</t>
  </si>
  <si>
    <t>Verðkönnun ASÍ á jólabókum                             14. desember 2009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</si>
</sst>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b/>
      <sz val="1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4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textRotation="90" wrapText="1"/>
    </xf>
    <xf numFmtId="0" fontId="5" fillId="0" borderId="3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textRotation="90" wrapText="1"/>
    </xf>
    <xf numFmtId="0" fontId="5" fillId="3" borderId="4" xfId="0" applyFont="1" applyFill="1" applyBorder="1" applyAlignment="1">
      <alignment horizontal="center" textRotation="90" wrapText="1"/>
    </xf>
    <xf numFmtId="0" fontId="5" fillId="4" borderId="3" xfId="0" applyFont="1" applyFill="1" applyBorder="1" applyAlignment="1">
      <alignment horizontal="center" textRotation="90" wrapText="1"/>
    </xf>
    <xf numFmtId="0" fontId="5" fillId="5" borderId="4" xfId="0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textRotation="90" wrapText="1"/>
    </xf>
    <xf numFmtId="0" fontId="5" fillId="0" borderId="0" xfId="0" applyFont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4" fillId="0" borderId="0" xfId="0" applyFont="1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 vertical="center"/>
    </xf>
    <xf numFmtId="3" fontId="0" fillId="6" borderId="8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1" xfId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6" borderId="13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6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3" fontId="0" fillId="7" borderId="12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7" borderId="13" xfId="0" applyNumberFormat="1" applyFill="1" applyBorder="1" applyAlignment="1">
      <alignment horizontal="center" vertical="center"/>
    </xf>
    <xf numFmtId="3" fontId="0" fillId="7" borderId="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9" fontId="0" fillId="0" borderId="19" xfId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6" borderId="14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3" fontId="0" fillId="7" borderId="15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9" fontId="0" fillId="0" borderId="22" xfId="1" applyFont="1" applyFill="1" applyBorder="1" applyAlignment="1">
      <alignment horizontal="center" vertical="center"/>
    </xf>
    <xf numFmtId="3" fontId="0" fillId="7" borderId="9" xfId="0" applyNumberFormat="1" applyFill="1" applyBorder="1" applyAlignment="1">
      <alignment horizontal="center" vertical="center"/>
    </xf>
    <xf numFmtId="3" fontId="0" fillId="7" borderId="14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3" xfId="0" applyFill="1" applyBorder="1"/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7" borderId="23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7" borderId="10" xfId="0" applyNumberFormat="1" applyFill="1" applyBorder="1" applyAlignment="1">
      <alignment horizontal="center" vertical="center"/>
    </xf>
    <xf numFmtId="3" fontId="0" fillId="6" borderId="24" xfId="0" applyNumberFormat="1" applyFill="1" applyBorder="1" applyAlignment="1">
      <alignment horizontal="center" vertical="center"/>
    </xf>
    <xf numFmtId="3" fontId="0" fillId="7" borderId="2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6" borderId="11" xfId="0" applyNumberFormat="1" applyFill="1" applyBorder="1" applyAlignment="1">
      <alignment horizontal="center" vertical="center"/>
    </xf>
    <xf numFmtId="3" fontId="0" fillId="6" borderId="23" xfId="0" applyNumberFormat="1" applyFill="1" applyBorder="1" applyAlignment="1">
      <alignment horizontal="center" vertical="center"/>
    </xf>
    <xf numFmtId="3" fontId="0" fillId="7" borderId="27" xfId="0" applyNumberFormat="1" applyFill="1" applyBorder="1" applyAlignment="1">
      <alignment horizontal="center" vertical="center"/>
    </xf>
    <xf numFmtId="3" fontId="0" fillId="7" borderId="28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0" fillId="6" borderId="29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0</xdr:row>
      <xdr:rowOff>114300</xdr:rowOff>
    </xdr:from>
    <xdr:to>
      <xdr:col>0</xdr:col>
      <xdr:colOff>1952625</xdr:colOff>
      <xdr:row>0</xdr:row>
      <xdr:rowOff>666750</xdr:rowOff>
    </xdr:to>
    <xdr:pic>
      <xdr:nvPicPr>
        <xdr:cNvPr id="2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6825" y="114300"/>
          <a:ext cx="685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63"/>
  <sheetViews>
    <sheetView tabSelected="1" workbookViewId="0">
      <selection activeCell="E2" sqref="E2"/>
    </sheetView>
  </sheetViews>
  <sheetFormatPr defaultRowHeight="15"/>
  <cols>
    <col min="1" max="1" width="49.85546875" customWidth="1"/>
    <col min="2" max="3" width="9.42578125" bestFit="1" customWidth="1"/>
    <col min="4" max="6" width="6.5703125" bestFit="1" customWidth="1"/>
    <col min="7" max="10" width="5.85546875" bestFit="1" customWidth="1"/>
    <col min="11" max="11" width="6.5703125" bestFit="1" customWidth="1"/>
    <col min="12" max="12" width="5.85546875" customWidth="1"/>
    <col min="13" max="13" width="5.85546875" bestFit="1" customWidth="1"/>
    <col min="14" max="14" width="3.7109375" bestFit="1" customWidth="1"/>
    <col min="15" max="15" width="7.7109375" bestFit="1" customWidth="1"/>
    <col min="16" max="17" width="6.5703125" bestFit="1" customWidth="1"/>
    <col min="18" max="18" width="4.5703125" bestFit="1" customWidth="1"/>
  </cols>
  <sheetData>
    <row r="1" spans="1:226" s="10" customFormat="1" ht="105.75" customHeight="1" thickBot="1">
      <c r="A1" s="2" t="s">
        <v>80</v>
      </c>
      <c r="B1" s="3" t="s">
        <v>78</v>
      </c>
      <c r="C1" s="3" t="s">
        <v>17</v>
      </c>
      <c r="D1" s="4" t="s">
        <v>16</v>
      </c>
      <c r="E1" s="3" t="s">
        <v>18</v>
      </c>
      <c r="F1" s="3" t="s">
        <v>9</v>
      </c>
      <c r="G1" s="4" t="s">
        <v>28</v>
      </c>
      <c r="H1" s="3" t="s">
        <v>19</v>
      </c>
      <c r="I1" s="3" t="s">
        <v>27</v>
      </c>
      <c r="J1" s="4" t="s">
        <v>25</v>
      </c>
      <c r="K1" s="3" t="s">
        <v>20</v>
      </c>
      <c r="L1" s="3" t="s">
        <v>21</v>
      </c>
      <c r="M1" s="4" t="s">
        <v>22</v>
      </c>
      <c r="N1" s="5" t="s">
        <v>10</v>
      </c>
      <c r="O1" s="6" t="s">
        <v>11</v>
      </c>
      <c r="P1" s="7" t="s">
        <v>12</v>
      </c>
      <c r="Q1" s="8" t="s">
        <v>13</v>
      </c>
      <c r="R1" s="9" t="s">
        <v>14</v>
      </c>
    </row>
    <row r="2" spans="1:226" s="1" customFormat="1" ht="21.75" thickBot="1">
      <c r="A2" s="50" t="s">
        <v>0</v>
      </c>
      <c r="B2" s="12" t="s">
        <v>15</v>
      </c>
      <c r="C2" s="12" t="s">
        <v>15</v>
      </c>
      <c r="D2" s="11" t="s">
        <v>15</v>
      </c>
      <c r="E2" s="12" t="s">
        <v>15</v>
      </c>
      <c r="F2" s="11" t="s">
        <v>15</v>
      </c>
      <c r="G2" s="11" t="s">
        <v>15</v>
      </c>
      <c r="H2" s="11" t="s">
        <v>15</v>
      </c>
      <c r="I2" s="12" t="s">
        <v>15</v>
      </c>
      <c r="J2" s="11" t="s">
        <v>15</v>
      </c>
      <c r="K2" s="11" t="s">
        <v>15</v>
      </c>
      <c r="L2" s="11" t="s">
        <v>15</v>
      </c>
      <c r="M2" s="11" t="s">
        <v>15</v>
      </c>
      <c r="N2" s="13"/>
      <c r="O2" s="14"/>
      <c r="P2" s="14"/>
      <c r="Q2" s="14"/>
      <c r="R2" s="15"/>
    </row>
    <row r="3" spans="1:226" ht="30" customHeight="1">
      <c r="A3" s="51" t="s">
        <v>31</v>
      </c>
      <c r="B3" s="58">
        <v>4490</v>
      </c>
      <c r="C3" s="37">
        <v>4890</v>
      </c>
      <c r="D3" s="19">
        <v>3843</v>
      </c>
      <c r="E3" s="19">
        <v>4118</v>
      </c>
      <c r="F3" s="19" t="s">
        <v>23</v>
      </c>
      <c r="G3" s="20">
        <v>3294</v>
      </c>
      <c r="H3" s="19">
        <v>3790</v>
      </c>
      <c r="I3" s="19">
        <v>3495</v>
      </c>
      <c r="J3" s="19">
        <v>3568</v>
      </c>
      <c r="K3" s="21">
        <v>4115</v>
      </c>
      <c r="L3" s="21">
        <v>3990</v>
      </c>
      <c r="M3" s="59">
        <v>4118</v>
      </c>
      <c r="N3" s="22">
        <f>COUNT(B3:M3)</f>
        <v>11</v>
      </c>
      <c r="O3" s="19">
        <f>AVERAGE(B3:M3)</f>
        <v>3973.7272727272725</v>
      </c>
      <c r="P3" s="19">
        <f>MAX(B3:M3)</f>
        <v>4890</v>
      </c>
      <c r="Q3" s="19">
        <f>MIN(B3:M3)</f>
        <v>3294</v>
      </c>
      <c r="R3" s="23">
        <f>(P3-Q3)/Q3</f>
        <v>0.48451730418943534</v>
      </c>
    </row>
    <row r="4" spans="1:226" ht="30" customHeight="1">
      <c r="A4" s="44" t="s">
        <v>32</v>
      </c>
      <c r="B4" s="60">
        <v>2750</v>
      </c>
      <c r="C4" s="24" t="s">
        <v>23</v>
      </c>
      <c r="D4" s="25">
        <v>2475</v>
      </c>
      <c r="E4" s="24" t="s">
        <v>23</v>
      </c>
      <c r="F4" s="24" t="s">
        <v>23</v>
      </c>
      <c r="G4" s="24" t="s">
        <v>23</v>
      </c>
      <c r="H4" s="35">
        <v>2750</v>
      </c>
      <c r="I4" s="24" t="s">
        <v>23</v>
      </c>
      <c r="J4" s="24" t="s">
        <v>23</v>
      </c>
      <c r="K4" s="26" t="s">
        <v>23</v>
      </c>
      <c r="L4" s="26" t="s">
        <v>23</v>
      </c>
      <c r="M4" s="61" t="s">
        <v>23</v>
      </c>
      <c r="N4" s="22">
        <f t="shared" ref="N4:N12" si="0">COUNT(B4:M4)</f>
        <v>3</v>
      </c>
      <c r="O4" s="19">
        <f t="shared" ref="O4:O12" si="1">AVERAGE(B4:M4)</f>
        <v>2658.3333333333335</v>
      </c>
      <c r="P4" s="19">
        <f t="shared" ref="P4:P12" si="2">MAX(B4:M4)</f>
        <v>2750</v>
      </c>
      <c r="Q4" s="19">
        <f t="shared" ref="Q4:Q12" si="3">MIN(B4:M4)</f>
        <v>2475</v>
      </c>
      <c r="R4" s="23">
        <f t="shared" ref="R4:R12" si="4">(P4-Q4)/Q4</f>
        <v>0.1111111111111111</v>
      </c>
    </row>
    <row r="5" spans="1:226" ht="30" customHeight="1">
      <c r="A5" s="44" t="s">
        <v>33</v>
      </c>
      <c r="B5" s="60">
        <v>5690</v>
      </c>
      <c r="C5" s="24">
        <v>4990</v>
      </c>
      <c r="D5" s="24">
        <v>5112</v>
      </c>
      <c r="E5" s="24">
        <v>4260</v>
      </c>
      <c r="F5" s="24" t="s">
        <v>23</v>
      </c>
      <c r="G5" s="24">
        <v>3692</v>
      </c>
      <c r="H5" s="24">
        <v>4890</v>
      </c>
      <c r="I5" s="25">
        <v>3691</v>
      </c>
      <c r="J5" s="24" t="s">
        <v>23</v>
      </c>
      <c r="K5" s="26">
        <v>4995</v>
      </c>
      <c r="L5" s="26" t="s">
        <v>23</v>
      </c>
      <c r="M5" s="61">
        <v>4260</v>
      </c>
      <c r="N5" s="22">
        <f t="shared" si="0"/>
        <v>9</v>
      </c>
      <c r="O5" s="19">
        <f t="shared" si="1"/>
        <v>4620</v>
      </c>
      <c r="P5" s="19">
        <f t="shared" si="2"/>
        <v>5690</v>
      </c>
      <c r="Q5" s="19">
        <f t="shared" si="3"/>
        <v>3691</v>
      </c>
      <c r="R5" s="23">
        <f t="shared" si="4"/>
        <v>0.54158764562449202</v>
      </c>
    </row>
    <row r="6" spans="1:226" ht="30" customHeight="1">
      <c r="A6" s="52" t="s">
        <v>34</v>
      </c>
      <c r="B6" s="62">
        <v>1990</v>
      </c>
      <c r="C6" s="25">
        <v>1980</v>
      </c>
      <c r="D6" s="35">
        <v>2106</v>
      </c>
      <c r="E6" s="24" t="s">
        <v>24</v>
      </c>
      <c r="F6" s="24" t="s">
        <v>23</v>
      </c>
      <c r="G6" s="24" t="s">
        <v>23</v>
      </c>
      <c r="H6" s="24">
        <v>1990</v>
      </c>
      <c r="I6" s="24" t="s">
        <v>23</v>
      </c>
      <c r="J6" s="24" t="s">
        <v>23</v>
      </c>
      <c r="K6" s="26" t="s">
        <v>23</v>
      </c>
      <c r="L6" s="26" t="s">
        <v>23</v>
      </c>
      <c r="M6" s="61" t="s">
        <v>23</v>
      </c>
      <c r="N6" s="22">
        <f t="shared" si="0"/>
        <v>4</v>
      </c>
      <c r="O6" s="19">
        <f t="shared" si="1"/>
        <v>2016.5</v>
      </c>
      <c r="P6" s="19">
        <f t="shared" si="2"/>
        <v>2106</v>
      </c>
      <c r="Q6" s="19">
        <f t="shared" si="3"/>
        <v>1980</v>
      </c>
      <c r="R6" s="23">
        <f t="shared" si="4"/>
        <v>6.363636363636363E-2</v>
      </c>
    </row>
    <row r="7" spans="1:226" ht="30" customHeight="1">
      <c r="A7" s="44" t="s">
        <v>35</v>
      </c>
      <c r="B7" s="60">
        <v>5680</v>
      </c>
      <c r="C7" s="24">
        <v>3970</v>
      </c>
      <c r="D7" s="24">
        <v>4260</v>
      </c>
      <c r="E7" s="24">
        <v>4260</v>
      </c>
      <c r="F7" s="24" t="s">
        <v>23</v>
      </c>
      <c r="G7" s="24">
        <v>3692</v>
      </c>
      <c r="H7" s="24">
        <v>3690</v>
      </c>
      <c r="I7" s="25">
        <v>3688</v>
      </c>
      <c r="J7" s="24">
        <v>3779</v>
      </c>
      <c r="K7" s="26">
        <v>4260</v>
      </c>
      <c r="L7" s="26">
        <v>4259</v>
      </c>
      <c r="M7" s="61">
        <v>4260</v>
      </c>
      <c r="N7" s="22">
        <f t="shared" si="0"/>
        <v>11</v>
      </c>
      <c r="O7" s="19">
        <f t="shared" si="1"/>
        <v>4163.454545454545</v>
      </c>
      <c r="P7" s="19">
        <f t="shared" si="2"/>
        <v>5680</v>
      </c>
      <c r="Q7" s="19">
        <f t="shared" si="3"/>
        <v>3688</v>
      </c>
      <c r="R7" s="23">
        <f t="shared" si="4"/>
        <v>0.54013015184381774</v>
      </c>
    </row>
    <row r="8" spans="1:226" ht="30" customHeight="1">
      <c r="A8" s="44" t="s">
        <v>36</v>
      </c>
      <c r="B8" s="60">
        <v>5690</v>
      </c>
      <c r="C8" s="24">
        <v>4990</v>
      </c>
      <c r="D8" s="24">
        <v>4260</v>
      </c>
      <c r="E8" s="24">
        <v>4260</v>
      </c>
      <c r="F8" s="24">
        <v>4828</v>
      </c>
      <c r="G8" s="24">
        <v>3692</v>
      </c>
      <c r="H8" s="25">
        <v>3690</v>
      </c>
      <c r="I8" s="24" t="s">
        <v>23</v>
      </c>
      <c r="J8" s="24">
        <v>3890</v>
      </c>
      <c r="K8" s="26">
        <v>4995</v>
      </c>
      <c r="L8" s="26">
        <v>4259</v>
      </c>
      <c r="M8" s="61">
        <v>4260</v>
      </c>
      <c r="N8" s="22">
        <f t="shared" si="0"/>
        <v>11</v>
      </c>
      <c r="O8" s="19">
        <f t="shared" si="1"/>
        <v>4437.636363636364</v>
      </c>
      <c r="P8" s="19">
        <f t="shared" si="2"/>
        <v>5690</v>
      </c>
      <c r="Q8" s="19">
        <f t="shared" si="3"/>
        <v>3690</v>
      </c>
      <c r="R8" s="23">
        <f t="shared" si="4"/>
        <v>0.54200542005420049</v>
      </c>
    </row>
    <row r="9" spans="1:226" ht="30" customHeight="1">
      <c r="A9" s="44" t="s">
        <v>37</v>
      </c>
      <c r="B9" s="60">
        <v>5690</v>
      </c>
      <c r="C9" s="24">
        <v>4390</v>
      </c>
      <c r="D9" s="24">
        <v>3843</v>
      </c>
      <c r="E9" s="24">
        <v>4118</v>
      </c>
      <c r="F9" s="24">
        <v>4666</v>
      </c>
      <c r="G9" s="24">
        <v>3569</v>
      </c>
      <c r="H9" s="24">
        <v>4100</v>
      </c>
      <c r="I9" s="25">
        <v>3568</v>
      </c>
      <c r="J9" s="24">
        <v>3569</v>
      </c>
      <c r="K9" s="26">
        <v>4115</v>
      </c>
      <c r="L9" s="26">
        <v>3843</v>
      </c>
      <c r="M9" s="61">
        <v>4118</v>
      </c>
      <c r="N9" s="22">
        <f t="shared" si="0"/>
        <v>12</v>
      </c>
      <c r="O9" s="19">
        <f t="shared" si="1"/>
        <v>4132.416666666667</v>
      </c>
      <c r="P9" s="19">
        <f t="shared" si="2"/>
        <v>5690</v>
      </c>
      <c r="Q9" s="19">
        <f t="shared" si="3"/>
        <v>3568</v>
      </c>
      <c r="R9" s="23">
        <f t="shared" si="4"/>
        <v>0.59473094170403584</v>
      </c>
    </row>
    <row r="10" spans="1:226" ht="30" customHeight="1">
      <c r="A10" s="44" t="s">
        <v>38</v>
      </c>
      <c r="B10" s="60">
        <v>5480</v>
      </c>
      <c r="C10" s="24">
        <v>4890</v>
      </c>
      <c r="D10" s="25">
        <v>3836</v>
      </c>
      <c r="E10" s="24">
        <v>4118</v>
      </c>
      <c r="F10" s="24" t="s">
        <v>23</v>
      </c>
      <c r="G10" s="24" t="s">
        <v>23</v>
      </c>
      <c r="H10" s="24">
        <v>4880</v>
      </c>
      <c r="I10" s="24" t="s">
        <v>23</v>
      </c>
      <c r="J10" s="24" t="s">
        <v>23</v>
      </c>
      <c r="K10" s="26">
        <v>4990</v>
      </c>
      <c r="L10" s="26" t="s">
        <v>23</v>
      </c>
      <c r="M10" s="61" t="s">
        <v>23</v>
      </c>
      <c r="N10" s="22">
        <f t="shared" si="0"/>
        <v>6</v>
      </c>
      <c r="O10" s="19">
        <f t="shared" si="1"/>
        <v>4699</v>
      </c>
      <c r="P10" s="19">
        <f t="shared" si="2"/>
        <v>5480</v>
      </c>
      <c r="Q10" s="19">
        <f t="shared" si="3"/>
        <v>3836</v>
      </c>
      <c r="R10" s="23">
        <f t="shared" si="4"/>
        <v>0.42857142857142855</v>
      </c>
    </row>
    <row r="11" spans="1:226" ht="30" customHeight="1">
      <c r="A11" s="44" t="s">
        <v>39</v>
      </c>
      <c r="B11" s="60">
        <v>5690</v>
      </c>
      <c r="C11" s="24">
        <v>4990</v>
      </c>
      <c r="D11" s="24">
        <v>5121</v>
      </c>
      <c r="E11" s="24">
        <v>4268</v>
      </c>
      <c r="F11" s="24">
        <v>4836</v>
      </c>
      <c r="G11" s="24">
        <v>4268</v>
      </c>
      <c r="H11" s="24">
        <v>4880</v>
      </c>
      <c r="I11" s="24" t="s">
        <v>23</v>
      </c>
      <c r="J11" s="24">
        <v>4990</v>
      </c>
      <c r="K11" s="26">
        <v>4995</v>
      </c>
      <c r="L11" s="27">
        <v>3985</v>
      </c>
      <c r="M11" s="61">
        <v>4268</v>
      </c>
      <c r="N11" s="22">
        <f t="shared" si="0"/>
        <v>11</v>
      </c>
      <c r="O11" s="19">
        <f t="shared" si="1"/>
        <v>4753.727272727273</v>
      </c>
      <c r="P11" s="19">
        <f t="shared" si="2"/>
        <v>5690</v>
      </c>
      <c r="Q11" s="19">
        <f t="shared" si="3"/>
        <v>3985</v>
      </c>
      <c r="R11" s="23">
        <f t="shared" si="4"/>
        <v>0.42785445420326224</v>
      </c>
    </row>
    <row r="12" spans="1:226" ht="30" customHeight="1">
      <c r="A12" s="44" t="s">
        <v>40</v>
      </c>
      <c r="B12" s="60">
        <v>5690</v>
      </c>
      <c r="C12" s="28">
        <v>4590</v>
      </c>
      <c r="D12" s="28">
        <v>5121</v>
      </c>
      <c r="E12" s="28">
        <v>3880</v>
      </c>
      <c r="F12" s="28">
        <v>4438</v>
      </c>
      <c r="G12" s="29">
        <v>3414</v>
      </c>
      <c r="H12" s="28">
        <v>3950</v>
      </c>
      <c r="I12" s="28">
        <v>3689</v>
      </c>
      <c r="J12" s="28">
        <v>3698</v>
      </c>
      <c r="K12" s="35">
        <v>5690</v>
      </c>
      <c r="L12" s="30">
        <v>3983</v>
      </c>
      <c r="M12" s="63">
        <v>4268</v>
      </c>
      <c r="N12" s="22">
        <f t="shared" si="0"/>
        <v>12</v>
      </c>
      <c r="O12" s="19">
        <f t="shared" si="1"/>
        <v>4367.583333333333</v>
      </c>
      <c r="P12" s="19">
        <f t="shared" si="2"/>
        <v>5690</v>
      </c>
      <c r="Q12" s="19">
        <f t="shared" si="3"/>
        <v>3414</v>
      </c>
      <c r="R12" s="23">
        <f t="shared" si="4"/>
        <v>0.66666666666666663</v>
      </c>
    </row>
    <row r="13" spans="1:226" s="17" customFormat="1" ht="30" customHeight="1" thickBot="1">
      <c r="A13" s="53" t="s">
        <v>41</v>
      </c>
      <c r="B13" s="64" t="s">
        <v>24</v>
      </c>
      <c r="C13" s="45">
        <v>1900</v>
      </c>
      <c r="D13" s="28" t="s">
        <v>23</v>
      </c>
      <c r="E13" s="29">
        <v>1425</v>
      </c>
      <c r="F13" s="28" t="s">
        <v>23</v>
      </c>
      <c r="G13" s="28" t="s">
        <v>23</v>
      </c>
      <c r="H13" s="45">
        <v>1900</v>
      </c>
      <c r="I13" s="28" t="s">
        <v>23</v>
      </c>
      <c r="J13" s="28" t="s">
        <v>23</v>
      </c>
      <c r="K13" s="30" t="s">
        <v>23</v>
      </c>
      <c r="L13" s="30" t="s">
        <v>23</v>
      </c>
      <c r="M13" s="63" t="s">
        <v>23</v>
      </c>
      <c r="N13" s="46">
        <f t="shared" ref="N13" si="5">COUNT(B13:M13)</f>
        <v>3</v>
      </c>
      <c r="O13" s="41">
        <f t="shared" ref="O13" si="6">AVERAGE(B13:M13)</f>
        <v>1741.6666666666667</v>
      </c>
      <c r="P13" s="41">
        <f t="shared" ref="P13" si="7">MAX(B13:M13)</f>
        <v>1900</v>
      </c>
      <c r="Q13" s="41">
        <f t="shared" ref="Q13" si="8">MIN(B13:M13)</f>
        <v>1425</v>
      </c>
      <c r="R13" s="47">
        <f t="shared" ref="R13" si="9">(P13-Q13)/Q13</f>
        <v>0.33333333333333331</v>
      </c>
      <c r="S13" s="16"/>
      <c r="U13" s="18"/>
      <c r="V13" s="18"/>
      <c r="Y13" s="16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Q13" s="16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I13" s="16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CA13" s="16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S13" s="16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K13" s="16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EC13" s="16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U13" s="16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M13" s="16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GE13" s="16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W13" s="16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O13" s="16"/>
      <c r="HQ13" s="18"/>
      <c r="HR13" s="18"/>
    </row>
    <row r="14" spans="1:226" s="1" customFormat="1" ht="21.75" thickBot="1">
      <c r="A14" s="50" t="s">
        <v>1</v>
      </c>
      <c r="B14" s="12" t="s">
        <v>15</v>
      </c>
      <c r="C14" s="12" t="s">
        <v>15</v>
      </c>
      <c r="D14" s="11" t="s">
        <v>15</v>
      </c>
      <c r="E14" s="12" t="s">
        <v>15</v>
      </c>
      <c r="F14" s="11" t="s">
        <v>15</v>
      </c>
      <c r="G14" s="11" t="s">
        <v>15</v>
      </c>
      <c r="H14" s="11" t="s">
        <v>15</v>
      </c>
      <c r="I14" s="12" t="s">
        <v>15</v>
      </c>
      <c r="J14" s="11" t="s">
        <v>15</v>
      </c>
      <c r="K14" s="11" t="s">
        <v>15</v>
      </c>
      <c r="L14" s="11" t="s">
        <v>15</v>
      </c>
      <c r="M14" s="11" t="s">
        <v>15</v>
      </c>
      <c r="N14" s="31"/>
      <c r="O14" s="32"/>
      <c r="P14" s="32"/>
      <c r="Q14" s="32"/>
      <c r="R14" s="33"/>
    </row>
    <row r="15" spans="1:226" ht="30" customHeight="1">
      <c r="A15" s="51" t="s">
        <v>42</v>
      </c>
      <c r="B15" s="65">
        <v>2480</v>
      </c>
      <c r="C15" s="37">
        <v>2480</v>
      </c>
      <c r="D15" s="19">
        <v>2232</v>
      </c>
      <c r="E15" s="20">
        <v>1868</v>
      </c>
      <c r="F15" s="19" t="s">
        <v>23</v>
      </c>
      <c r="G15" s="19" t="s">
        <v>23</v>
      </c>
      <c r="H15" s="19">
        <v>2080</v>
      </c>
      <c r="I15" s="19" t="s">
        <v>23</v>
      </c>
      <c r="J15" s="19" t="s">
        <v>23</v>
      </c>
      <c r="K15" s="48">
        <v>2480</v>
      </c>
      <c r="L15" s="21" t="s">
        <v>23</v>
      </c>
      <c r="M15" s="59" t="s">
        <v>23</v>
      </c>
      <c r="N15" s="22">
        <f>COUNT(B15:M15)</f>
        <v>6</v>
      </c>
      <c r="O15" s="19">
        <f>AVERAGE(B15:M15)</f>
        <v>2270</v>
      </c>
      <c r="P15" s="19">
        <f>MAX(B15:M15)</f>
        <v>2480</v>
      </c>
      <c r="Q15" s="19">
        <f>MIN(B15:M15)</f>
        <v>1868</v>
      </c>
      <c r="R15" s="23">
        <f>(P15-Q15)/Q15</f>
        <v>0.32762312633832974</v>
      </c>
    </row>
    <row r="16" spans="1:226" ht="30" customHeight="1">
      <c r="A16" s="44" t="s">
        <v>43</v>
      </c>
      <c r="B16" s="60">
        <v>2490</v>
      </c>
      <c r="C16" s="35">
        <v>2490</v>
      </c>
      <c r="D16" s="24">
        <v>2241</v>
      </c>
      <c r="E16" s="25">
        <v>1868</v>
      </c>
      <c r="F16" s="24" t="s">
        <v>23</v>
      </c>
      <c r="G16" s="24" t="s">
        <v>23</v>
      </c>
      <c r="H16" s="35">
        <v>2490</v>
      </c>
      <c r="I16" s="24" t="s">
        <v>23</v>
      </c>
      <c r="J16" s="24">
        <v>2270</v>
      </c>
      <c r="K16" s="26" t="s">
        <v>23</v>
      </c>
      <c r="L16" s="26" t="s">
        <v>23</v>
      </c>
      <c r="M16" s="61" t="s">
        <v>23</v>
      </c>
      <c r="N16" s="22">
        <f>COUNT(B16:M16)</f>
        <v>6</v>
      </c>
      <c r="O16" s="19">
        <f>AVERAGE(B16:M16)</f>
        <v>2308.1666666666665</v>
      </c>
      <c r="P16" s="19">
        <f>MAX(B16:M16)</f>
        <v>2490</v>
      </c>
      <c r="Q16" s="19">
        <f>MIN(B16:M16)</f>
        <v>1868</v>
      </c>
      <c r="R16" s="23">
        <f>(P16-Q16)/Q16</f>
        <v>0.33297644539614563</v>
      </c>
    </row>
    <row r="17" spans="1:226" ht="30" customHeight="1">
      <c r="A17" s="44" t="s">
        <v>44</v>
      </c>
      <c r="B17" s="60">
        <v>4690</v>
      </c>
      <c r="C17" s="28">
        <v>4190</v>
      </c>
      <c r="D17" s="24">
        <v>3798</v>
      </c>
      <c r="E17" s="24">
        <v>3518</v>
      </c>
      <c r="F17" s="24" t="s">
        <v>23</v>
      </c>
      <c r="G17" s="29">
        <v>3283</v>
      </c>
      <c r="H17" s="24">
        <v>4180</v>
      </c>
      <c r="I17" s="24" t="s">
        <v>23</v>
      </c>
      <c r="J17" s="24" t="s">
        <v>23</v>
      </c>
      <c r="K17" s="24" t="s">
        <v>23</v>
      </c>
      <c r="L17" s="24">
        <v>3749</v>
      </c>
      <c r="M17" s="61">
        <v>3518</v>
      </c>
      <c r="N17" s="22">
        <f>COUNT(B17:M17)</f>
        <v>8</v>
      </c>
      <c r="O17" s="19">
        <f>AVERAGE(B17:M17)</f>
        <v>3865.75</v>
      </c>
      <c r="P17" s="19">
        <f>MAX(B17:M17)</f>
        <v>4690</v>
      </c>
      <c r="Q17" s="19">
        <f>MIN(B17:M17)</f>
        <v>3283</v>
      </c>
      <c r="R17" s="23">
        <f>(P17-Q17)/Q17</f>
        <v>0.42857142857142855</v>
      </c>
    </row>
    <row r="18" spans="1:226" ht="30" customHeight="1">
      <c r="A18" s="44" t="s">
        <v>45</v>
      </c>
      <c r="B18" s="58">
        <v>4488</v>
      </c>
      <c r="C18" s="37">
        <v>4890</v>
      </c>
      <c r="D18" s="19">
        <v>4384</v>
      </c>
      <c r="E18" s="19">
        <v>3790</v>
      </c>
      <c r="F18" s="19">
        <v>4385</v>
      </c>
      <c r="G18" s="19">
        <v>3781</v>
      </c>
      <c r="H18" s="19">
        <v>4100</v>
      </c>
      <c r="I18" s="20">
        <v>3755</v>
      </c>
      <c r="J18" s="19">
        <v>3899</v>
      </c>
      <c r="K18" s="21">
        <v>3830</v>
      </c>
      <c r="L18" s="21">
        <v>4109</v>
      </c>
      <c r="M18" s="59">
        <v>4110</v>
      </c>
      <c r="N18" s="22">
        <f>COUNT(B18:M18)</f>
        <v>12</v>
      </c>
      <c r="O18" s="19">
        <f>AVERAGE(B18:M18)</f>
        <v>4126.75</v>
      </c>
      <c r="P18" s="19">
        <f>MAX(B18:M18)</f>
        <v>4890</v>
      </c>
      <c r="Q18" s="19">
        <f>MIN(B18:M18)</f>
        <v>3755</v>
      </c>
      <c r="R18" s="23">
        <f>(P18-Q18)/Q18</f>
        <v>0.3022636484687084</v>
      </c>
    </row>
    <row r="19" spans="1:226" ht="30" customHeight="1">
      <c r="A19" s="44" t="s">
        <v>46</v>
      </c>
      <c r="B19" s="60">
        <v>2990</v>
      </c>
      <c r="C19" s="35">
        <v>2990</v>
      </c>
      <c r="D19" s="24">
        <v>2691</v>
      </c>
      <c r="E19" s="24">
        <v>2243</v>
      </c>
      <c r="F19" s="24">
        <v>2850</v>
      </c>
      <c r="G19" s="25">
        <v>1793</v>
      </c>
      <c r="H19" s="35">
        <v>2990</v>
      </c>
      <c r="I19" s="24" t="s">
        <v>23</v>
      </c>
      <c r="J19" s="24">
        <v>1999</v>
      </c>
      <c r="K19" s="26">
        <v>1990</v>
      </c>
      <c r="L19" s="26">
        <v>2095</v>
      </c>
      <c r="M19" s="61">
        <v>2243</v>
      </c>
      <c r="N19" s="22">
        <f t="shared" ref="N19:N22" si="10">COUNT(B19:M19)</f>
        <v>11</v>
      </c>
      <c r="O19" s="19">
        <f t="shared" ref="O19:O22" si="11">AVERAGE(B19:M19)</f>
        <v>2443.090909090909</v>
      </c>
      <c r="P19" s="19">
        <f t="shared" ref="P19:P22" si="12">MAX(B19:M19)</f>
        <v>2990</v>
      </c>
      <c r="Q19" s="19">
        <f t="shared" ref="Q19:Q22" si="13">MIN(B19:M19)</f>
        <v>1793</v>
      </c>
      <c r="R19" s="23">
        <f t="shared" ref="R19:R22" si="14">(P19-Q19)/Q19</f>
        <v>0.66759620747350812</v>
      </c>
    </row>
    <row r="20" spans="1:226" ht="30" customHeight="1">
      <c r="A20" s="44" t="s">
        <v>47</v>
      </c>
      <c r="B20" s="60">
        <v>1990</v>
      </c>
      <c r="C20" s="35">
        <v>1990</v>
      </c>
      <c r="D20" s="24">
        <v>1665</v>
      </c>
      <c r="E20" s="24" t="s">
        <v>23</v>
      </c>
      <c r="F20" s="24" t="s">
        <v>24</v>
      </c>
      <c r="G20" s="25">
        <v>1493</v>
      </c>
      <c r="H20" s="35">
        <v>1990</v>
      </c>
      <c r="I20" s="24" t="s">
        <v>23</v>
      </c>
      <c r="J20" s="24" t="s">
        <v>23</v>
      </c>
      <c r="K20" s="26" t="s">
        <v>23</v>
      </c>
      <c r="L20" s="26">
        <v>1589</v>
      </c>
      <c r="M20" s="66">
        <v>1493</v>
      </c>
      <c r="N20" s="22">
        <f t="shared" si="10"/>
        <v>7</v>
      </c>
      <c r="O20" s="19">
        <f t="shared" si="11"/>
        <v>1744.2857142857142</v>
      </c>
      <c r="P20" s="19">
        <f t="shared" si="12"/>
        <v>1990</v>
      </c>
      <c r="Q20" s="19">
        <f t="shared" si="13"/>
        <v>1493</v>
      </c>
      <c r="R20" s="23">
        <f t="shared" si="14"/>
        <v>0.33288680509042196</v>
      </c>
    </row>
    <row r="21" spans="1:226" ht="30" customHeight="1">
      <c r="A21" s="44" t="s">
        <v>48</v>
      </c>
      <c r="B21" s="65">
        <v>5290</v>
      </c>
      <c r="C21" s="19">
        <v>4490</v>
      </c>
      <c r="D21" s="19">
        <v>4761</v>
      </c>
      <c r="E21" s="19">
        <v>3968</v>
      </c>
      <c r="F21" s="19">
        <v>4496</v>
      </c>
      <c r="G21" s="20">
        <v>3333</v>
      </c>
      <c r="H21" s="19">
        <v>3830</v>
      </c>
      <c r="I21" s="19">
        <v>3425</v>
      </c>
      <c r="J21" s="19">
        <v>3680</v>
      </c>
      <c r="K21" s="21">
        <v>4290</v>
      </c>
      <c r="L21" s="21">
        <v>3965</v>
      </c>
      <c r="M21" s="59">
        <v>3968</v>
      </c>
      <c r="N21" s="22">
        <f t="shared" ref="N21" si="15">COUNT(B21:M21)</f>
        <v>12</v>
      </c>
      <c r="O21" s="19">
        <f t="shared" ref="O21" si="16">AVERAGE(B21:M21)</f>
        <v>4124.666666666667</v>
      </c>
      <c r="P21" s="19">
        <f t="shared" ref="P21" si="17">MAX(B21:M21)</f>
        <v>5290</v>
      </c>
      <c r="Q21" s="19">
        <f t="shared" ref="Q21" si="18">MIN(B21:M21)</f>
        <v>3333</v>
      </c>
      <c r="R21" s="23">
        <f t="shared" ref="R21" si="19">(P21-Q21)/Q21</f>
        <v>0.58715871587158719</v>
      </c>
    </row>
    <row r="22" spans="1:226" ht="30" customHeight="1" thickBot="1">
      <c r="A22" s="44" t="s">
        <v>49</v>
      </c>
      <c r="B22" s="60">
        <v>2490</v>
      </c>
      <c r="C22" s="35">
        <v>2490</v>
      </c>
      <c r="D22" s="24">
        <v>2241</v>
      </c>
      <c r="E22" s="25">
        <v>1868</v>
      </c>
      <c r="F22" s="24" t="s">
        <v>23</v>
      </c>
      <c r="G22" s="24" t="s">
        <v>23</v>
      </c>
      <c r="H22" s="35">
        <v>2490</v>
      </c>
      <c r="I22" s="24" t="s">
        <v>23</v>
      </c>
      <c r="J22" s="24">
        <v>2110</v>
      </c>
      <c r="K22" s="36">
        <v>2490</v>
      </c>
      <c r="L22" s="26" t="s">
        <v>23</v>
      </c>
      <c r="M22" s="61" t="s">
        <v>23</v>
      </c>
      <c r="N22" s="22">
        <f t="shared" si="10"/>
        <v>7</v>
      </c>
      <c r="O22" s="19">
        <f t="shared" si="11"/>
        <v>2311.2857142857142</v>
      </c>
      <c r="P22" s="19">
        <f t="shared" si="12"/>
        <v>2490</v>
      </c>
      <c r="Q22" s="19">
        <f t="shared" si="13"/>
        <v>1868</v>
      </c>
      <c r="R22" s="23">
        <f t="shared" si="14"/>
        <v>0.33297644539614563</v>
      </c>
    </row>
    <row r="23" spans="1:226" s="1" customFormat="1" ht="21.75" thickBot="1">
      <c r="A23" s="54" t="s">
        <v>5</v>
      </c>
      <c r="B23" s="12" t="s">
        <v>15</v>
      </c>
      <c r="C23" s="12" t="s">
        <v>15</v>
      </c>
      <c r="D23" s="11" t="s">
        <v>15</v>
      </c>
      <c r="E23" s="12" t="s">
        <v>15</v>
      </c>
      <c r="F23" s="11" t="s">
        <v>15</v>
      </c>
      <c r="G23" s="11" t="s">
        <v>15</v>
      </c>
      <c r="H23" s="11" t="s">
        <v>15</v>
      </c>
      <c r="I23" s="12" t="s">
        <v>15</v>
      </c>
      <c r="J23" s="11" t="s">
        <v>15</v>
      </c>
      <c r="K23" s="11" t="s">
        <v>15</v>
      </c>
      <c r="L23" s="11" t="s">
        <v>15</v>
      </c>
      <c r="M23" s="11" t="s">
        <v>15</v>
      </c>
      <c r="N23" s="31"/>
      <c r="O23" s="32"/>
      <c r="P23" s="32"/>
      <c r="Q23" s="32"/>
      <c r="R23" s="33"/>
    </row>
    <row r="24" spans="1:226" s="17" customFormat="1" ht="30" customHeight="1">
      <c r="A24" s="44" t="s">
        <v>50</v>
      </c>
      <c r="B24" s="60">
        <v>3490</v>
      </c>
      <c r="C24" s="24">
        <v>2590</v>
      </c>
      <c r="D24" s="24">
        <v>2826</v>
      </c>
      <c r="E24" s="24">
        <v>2618</v>
      </c>
      <c r="F24" s="24" t="s">
        <v>23</v>
      </c>
      <c r="G24" s="25">
        <v>2269</v>
      </c>
      <c r="H24" s="24">
        <v>2490</v>
      </c>
      <c r="I24" s="24" t="s">
        <v>23</v>
      </c>
      <c r="J24" s="24">
        <v>2618</v>
      </c>
      <c r="K24" s="24" t="s">
        <v>23</v>
      </c>
      <c r="L24" s="24">
        <v>2789</v>
      </c>
      <c r="M24" s="61">
        <v>2618</v>
      </c>
      <c r="N24" s="22">
        <f t="shared" ref="N24:N29" si="20">COUNT(B24:M24)</f>
        <v>9</v>
      </c>
      <c r="O24" s="19">
        <f t="shared" ref="O24:O29" si="21">AVERAGE(B24:M24)</f>
        <v>2700.8888888888887</v>
      </c>
      <c r="P24" s="19">
        <f t="shared" ref="P24:P29" si="22">MAX(B24:M24)</f>
        <v>3490</v>
      </c>
      <c r="Q24" s="19">
        <f t="shared" ref="Q24:Q29" si="23">MIN(B24:M24)</f>
        <v>2269</v>
      </c>
      <c r="R24" s="23">
        <f t="shared" ref="R24:R29" si="24">(P24-Q24)/Q24</f>
        <v>0.53812252093433233</v>
      </c>
      <c r="S24" s="16"/>
      <c r="U24" s="18"/>
      <c r="V24" s="18"/>
      <c r="Y24" s="16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Q24" s="16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I24" s="16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CA24" s="16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S24" s="16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K24" s="16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EC24" s="16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U24" s="16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M24" s="16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GE24" s="16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W24" s="16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O24" s="16"/>
      <c r="HQ24" s="18"/>
      <c r="HR24" s="18"/>
    </row>
    <row r="25" spans="1:226" ht="30" customHeight="1">
      <c r="A25" s="44" t="s">
        <v>51</v>
      </c>
      <c r="B25" s="60">
        <v>3980</v>
      </c>
      <c r="C25" s="24">
        <v>3690</v>
      </c>
      <c r="D25" s="24">
        <v>3582</v>
      </c>
      <c r="E25" s="24">
        <v>2985</v>
      </c>
      <c r="F25" s="24">
        <v>3383</v>
      </c>
      <c r="G25" s="24">
        <v>2985</v>
      </c>
      <c r="H25" s="24">
        <v>3680</v>
      </c>
      <c r="I25" s="24" t="s">
        <v>23</v>
      </c>
      <c r="J25" s="24" t="s">
        <v>23</v>
      </c>
      <c r="K25" s="25">
        <v>2785</v>
      </c>
      <c r="L25" s="24">
        <v>2985</v>
      </c>
      <c r="M25" s="61">
        <v>2985</v>
      </c>
      <c r="N25" s="22">
        <f t="shared" si="20"/>
        <v>10</v>
      </c>
      <c r="O25" s="19">
        <f t="shared" si="21"/>
        <v>3304</v>
      </c>
      <c r="P25" s="19">
        <f t="shared" si="22"/>
        <v>3980</v>
      </c>
      <c r="Q25" s="19">
        <f t="shared" si="23"/>
        <v>2785</v>
      </c>
      <c r="R25" s="23">
        <f t="shared" si="24"/>
        <v>0.42908438061041293</v>
      </c>
    </row>
    <row r="26" spans="1:226" s="17" customFormat="1" ht="30" customHeight="1">
      <c r="A26" s="52" t="s">
        <v>52</v>
      </c>
      <c r="B26" s="65">
        <v>3890</v>
      </c>
      <c r="C26" s="19">
        <v>3490</v>
      </c>
      <c r="D26" s="19">
        <v>3501</v>
      </c>
      <c r="E26" s="19">
        <v>2918</v>
      </c>
      <c r="F26" s="19">
        <v>3306</v>
      </c>
      <c r="G26" s="19">
        <v>2762</v>
      </c>
      <c r="H26" s="19">
        <v>3390</v>
      </c>
      <c r="I26" s="20">
        <v>2758</v>
      </c>
      <c r="J26" s="19">
        <v>2917</v>
      </c>
      <c r="K26" s="21">
        <v>3500</v>
      </c>
      <c r="L26" s="21">
        <v>2917</v>
      </c>
      <c r="M26" s="59">
        <v>2918</v>
      </c>
      <c r="N26" s="22">
        <f t="shared" si="20"/>
        <v>12</v>
      </c>
      <c r="O26" s="19">
        <f t="shared" si="21"/>
        <v>3188.9166666666665</v>
      </c>
      <c r="P26" s="19">
        <f t="shared" si="22"/>
        <v>3890</v>
      </c>
      <c r="Q26" s="19">
        <f t="shared" si="23"/>
        <v>2758</v>
      </c>
      <c r="R26" s="23">
        <f t="shared" si="24"/>
        <v>0.41044234952864395</v>
      </c>
      <c r="S26" s="16"/>
      <c r="U26" s="18"/>
      <c r="V26" s="18"/>
      <c r="Y26" s="16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Q26" s="16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I26" s="16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CA26" s="16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S26" s="16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K26" s="16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EC26" s="16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U26" s="16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M26" s="16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GE26" s="16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W26" s="16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O26" s="16"/>
      <c r="HQ26" s="18"/>
      <c r="HR26" s="18"/>
    </row>
    <row r="27" spans="1:226" ht="30" customHeight="1">
      <c r="A27" s="52" t="s">
        <v>53</v>
      </c>
      <c r="B27" s="60">
        <v>1990</v>
      </c>
      <c r="C27" s="24">
        <v>1790</v>
      </c>
      <c r="D27" s="24">
        <v>1791</v>
      </c>
      <c r="E27" s="24">
        <v>1493</v>
      </c>
      <c r="F27" s="24" t="s">
        <v>23</v>
      </c>
      <c r="G27" s="24">
        <v>1393</v>
      </c>
      <c r="H27" s="24">
        <v>1690</v>
      </c>
      <c r="I27" s="25">
        <v>1388</v>
      </c>
      <c r="J27" s="24" t="s">
        <v>23</v>
      </c>
      <c r="K27" s="36">
        <v>1990</v>
      </c>
      <c r="L27" s="26">
        <v>1489</v>
      </c>
      <c r="M27" s="61">
        <v>1493</v>
      </c>
      <c r="N27" s="22">
        <f t="shared" si="20"/>
        <v>10</v>
      </c>
      <c r="O27" s="19">
        <f t="shared" si="21"/>
        <v>1650.7</v>
      </c>
      <c r="P27" s="19">
        <f t="shared" si="22"/>
        <v>1990</v>
      </c>
      <c r="Q27" s="19">
        <f t="shared" si="23"/>
        <v>1388</v>
      </c>
      <c r="R27" s="23">
        <f t="shared" si="24"/>
        <v>0.43371757925072046</v>
      </c>
    </row>
    <row r="28" spans="1:226" ht="30" customHeight="1">
      <c r="A28" s="44" t="s">
        <v>54</v>
      </c>
      <c r="B28" s="60">
        <v>2990</v>
      </c>
      <c r="C28" s="24">
        <v>2690</v>
      </c>
      <c r="D28" s="24">
        <v>2475</v>
      </c>
      <c r="E28" s="24" t="s">
        <v>23</v>
      </c>
      <c r="F28" s="24" t="s">
        <v>23</v>
      </c>
      <c r="G28" s="24" t="s">
        <v>23</v>
      </c>
      <c r="H28" s="25">
        <v>2080</v>
      </c>
      <c r="I28" s="24" t="s">
        <v>23</v>
      </c>
      <c r="J28" s="24" t="s">
        <v>23</v>
      </c>
      <c r="K28" s="24">
        <v>2690</v>
      </c>
      <c r="L28" s="24" t="s">
        <v>23</v>
      </c>
      <c r="M28" s="61" t="s">
        <v>23</v>
      </c>
      <c r="N28" s="22">
        <f t="shared" si="20"/>
        <v>5</v>
      </c>
      <c r="O28" s="19">
        <f t="shared" si="21"/>
        <v>2585</v>
      </c>
      <c r="P28" s="19">
        <f t="shared" si="22"/>
        <v>2990</v>
      </c>
      <c r="Q28" s="19">
        <f t="shared" si="23"/>
        <v>2080</v>
      </c>
      <c r="R28" s="23">
        <f t="shared" si="24"/>
        <v>0.4375</v>
      </c>
    </row>
    <row r="29" spans="1:226" ht="30" customHeight="1">
      <c r="A29" s="44" t="s">
        <v>55</v>
      </c>
      <c r="B29" s="60">
        <v>899</v>
      </c>
      <c r="C29" s="35">
        <v>899</v>
      </c>
      <c r="D29" s="24" t="s">
        <v>23</v>
      </c>
      <c r="E29" s="24">
        <v>890</v>
      </c>
      <c r="F29" s="25">
        <v>756</v>
      </c>
      <c r="G29" s="24" t="s">
        <v>23</v>
      </c>
      <c r="H29" s="24" t="s">
        <v>23</v>
      </c>
      <c r="I29" s="24" t="s">
        <v>23</v>
      </c>
      <c r="J29" s="24" t="s">
        <v>23</v>
      </c>
      <c r="K29" s="24">
        <v>890</v>
      </c>
      <c r="L29" s="24" t="s">
        <v>23</v>
      </c>
      <c r="M29" s="61" t="s">
        <v>23</v>
      </c>
      <c r="N29" s="22">
        <f t="shared" si="20"/>
        <v>5</v>
      </c>
      <c r="O29" s="19">
        <f t="shared" si="21"/>
        <v>866.8</v>
      </c>
      <c r="P29" s="19">
        <f t="shared" si="22"/>
        <v>899</v>
      </c>
      <c r="Q29" s="19">
        <f t="shared" si="23"/>
        <v>756</v>
      </c>
      <c r="R29" s="23">
        <f t="shared" si="24"/>
        <v>0.18915343915343916</v>
      </c>
    </row>
    <row r="30" spans="1:226" ht="30" customHeight="1">
      <c r="A30" s="44" t="s">
        <v>8</v>
      </c>
      <c r="B30" s="60">
        <v>1995</v>
      </c>
      <c r="C30" s="24">
        <v>1790</v>
      </c>
      <c r="D30" s="24" t="s">
        <v>23</v>
      </c>
      <c r="E30" s="25">
        <v>1493</v>
      </c>
      <c r="F30" s="24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6">
        <v>1990</v>
      </c>
      <c r="L30" s="26" t="s">
        <v>23</v>
      </c>
      <c r="M30" s="61" t="s">
        <v>23</v>
      </c>
      <c r="N30" s="22">
        <f t="shared" ref="N30:N37" si="25">COUNT(B30:M30)</f>
        <v>4</v>
      </c>
      <c r="O30" s="19">
        <f t="shared" ref="O30:O37" si="26">AVERAGE(B30:M30)</f>
        <v>1817</v>
      </c>
      <c r="P30" s="19">
        <f t="shared" ref="P30:P37" si="27">MAX(B30:M30)</f>
        <v>1995</v>
      </c>
      <c r="Q30" s="19">
        <f t="shared" ref="Q30:Q37" si="28">MIN(B30:M30)</f>
        <v>1493</v>
      </c>
      <c r="R30" s="23">
        <f t="shared" ref="R30:R37" si="29">(P30-Q30)/Q30</f>
        <v>0.33623576691225721</v>
      </c>
    </row>
    <row r="31" spans="1:226" ht="30" customHeight="1" thickBot="1">
      <c r="A31" s="53" t="s">
        <v>56</v>
      </c>
      <c r="B31" s="64">
        <v>2690</v>
      </c>
      <c r="C31" s="49">
        <v>3390</v>
      </c>
      <c r="D31" s="28">
        <v>3321</v>
      </c>
      <c r="E31" s="28">
        <v>2768</v>
      </c>
      <c r="F31" s="28">
        <v>3136</v>
      </c>
      <c r="G31" s="28">
        <v>2583</v>
      </c>
      <c r="H31" s="28">
        <v>2570</v>
      </c>
      <c r="I31" s="29">
        <v>2558</v>
      </c>
      <c r="J31" s="28">
        <v>2767</v>
      </c>
      <c r="K31" s="30">
        <v>2990</v>
      </c>
      <c r="L31" s="30">
        <v>2759</v>
      </c>
      <c r="M31" s="63">
        <v>2768</v>
      </c>
      <c r="N31" s="46">
        <f t="shared" si="25"/>
        <v>12</v>
      </c>
      <c r="O31" s="41">
        <f t="shared" si="26"/>
        <v>2858.3333333333335</v>
      </c>
      <c r="P31" s="41">
        <f t="shared" si="27"/>
        <v>3390</v>
      </c>
      <c r="Q31" s="41">
        <f t="shared" si="28"/>
        <v>2558</v>
      </c>
      <c r="R31" s="47">
        <f t="shared" si="29"/>
        <v>0.32525410476935107</v>
      </c>
    </row>
    <row r="32" spans="1:226" s="1" customFormat="1" ht="21.75" thickBot="1">
      <c r="A32" s="50" t="s">
        <v>6</v>
      </c>
      <c r="B32" s="12" t="s">
        <v>15</v>
      </c>
      <c r="C32" s="12" t="s">
        <v>15</v>
      </c>
      <c r="D32" s="11" t="s">
        <v>15</v>
      </c>
      <c r="E32" s="12" t="s">
        <v>15</v>
      </c>
      <c r="F32" s="11" t="s">
        <v>15</v>
      </c>
      <c r="G32" s="11" t="s">
        <v>15</v>
      </c>
      <c r="H32" s="11" t="s">
        <v>15</v>
      </c>
      <c r="I32" s="12" t="s">
        <v>15</v>
      </c>
      <c r="J32" s="11" t="s">
        <v>15</v>
      </c>
      <c r="K32" s="11" t="s">
        <v>15</v>
      </c>
      <c r="L32" s="11" t="s">
        <v>15</v>
      </c>
      <c r="M32" s="11" t="s">
        <v>15</v>
      </c>
      <c r="N32" s="31"/>
      <c r="O32" s="32"/>
      <c r="P32" s="32"/>
      <c r="Q32" s="32"/>
      <c r="R32" s="33"/>
    </row>
    <row r="33" spans="1:18" ht="30" customHeight="1">
      <c r="A33" s="55" t="s">
        <v>79</v>
      </c>
      <c r="B33" s="65">
        <v>3590</v>
      </c>
      <c r="C33" s="19">
        <v>3290</v>
      </c>
      <c r="D33" s="19">
        <v>3231</v>
      </c>
      <c r="E33" s="19">
        <v>2685</v>
      </c>
      <c r="F33" s="19">
        <v>3051</v>
      </c>
      <c r="G33" s="19">
        <v>2585</v>
      </c>
      <c r="H33" s="19">
        <v>3190</v>
      </c>
      <c r="I33" s="20">
        <v>2558</v>
      </c>
      <c r="J33" s="19">
        <v>2584</v>
      </c>
      <c r="K33" s="21">
        <v>3290</v>
      </c>
      <c r="L33" s="21">
        <v>2689</v>
      </c>
      <c r="M33" s="59">
        <v>2693</v>
      </c>
      <c r="N33" s="22">
        <f t="shared" si="25"/>
        <v>12</v>
      </c>
      <c r="O33" s="19">
        <f t="shared" si="26"/>
        <v>2953</v>
      </c>
      <c r="P33" s="19">
        <f t="shared" si="27"/>
        <v>3590</v>
      </c>
      <c r="Q33" s="19">
        <f t="shared" si="28"/>
        <v>2558</v>
      </c>
      <c r="R33" s="23">
        <f t="shared" si="29"/>
        <v>0.40344018764659889</v>
      </c>
    </row>
    <row r="34" spans="1:18" ht="30" customHeight="1">
      <c r="A34" s="44" t="s">
        <v>57</v>
      </c>
      <c r="B34" s="60">
        <v>3990</v>
      </c>
      <c r="C34" s="24">
        <v>3590</v>
      </c>
      <c r="D34" s="24">
        <v>2993</v>
      </c>
      <c r="E34" s="24">
        <v>2993</v>
      </c>
      <c r="F34" s="24">
        <v>3391</v>
      </c>
      <c r="G34" s="24">
        <v>2594</v>
      </c>
      <c r="H34" s="24">
        <v>2780</v>
      </c>
      <c r="I34" s="25">
        <v>2593</v>
      </c>
      <c r="J34" s="24">
        <v>2980</v>
      </c>
      <c r="K34" s="26">
        <v>3590</v>
      </c>
      <c r="L34" s="26">
        <v>2991</v>
      </c>
      <c r="M34" s="61">
        <v>2993</v>
      </c>
      <c r="N34" s="22">
        <f t="shared" si="25"/>
        <v>12</v>
      </c>
      <c r="O34" s="19">
        <f t="shared" si="26"/>
        <v>3123.1666666666665</v>
      </c>
      <c r="P34" s="19">
        <f t="shared" si="27"/>
        <v>3990</v>
      </c>
      <c r="Q34" s="19">
        <f t="shared" si="28"/>
        <v>2593</v>
      </c>
      <c r="R34" s="23">
        <f t="shared" si="29"/>
        <v>0.53875819514076362</v>
      </c>
    </row>
    <row r="35" spans="1:18" ht="30" customHeight="1">
      <c r="A35" s="44" t="s">
        <v>58</v>
      </c>
      <c r="B35" s="60">
        <v>2890</v>
      </c>
      <c r="C35" s="24">
        <v>2790</v>
      </c>
      <c r="D35" s="24">
        <v>2511</v>
      </c>
      <c r="E35" s="24">
        <v>2168</v>
      </c>
      <c r="F35" s="24" t="s">
        <v>23</v>
      </c>
      <c r="G35" s="24" t="s">
        <v>23</v>
      </c>
      <c r="H35" s="24" t="s">
        <v>23</v>
      </c>
      <c r="I35" s="25">
        <v>1998</v>
      </c>
      <c r="J35" s="24">
        <v>2490</v>
      </c>
      <c r="K35" s="26" t="s">
        <v>23</v>
      </c>
      <c r="L35" s="26" t="s">
        <v>23</v>
      </c>
      <c r="M35" s="61" t="s">
        <v>23</v>
      </c>
      <c r="N35" s="22">
        <f t="shared" si="25"/>
        <v>6</v>
      </c>
      <c r="O35" s="19">
        <f t="shared" si="26"/>
        <v>2474.5</v>
      </c>
      <c r="P35" s="19">
        <f t="shared" si="27"/>
        <v>2890</v>
      </c>
      <c r="Q35" s="19">
        <f t="shared" si="28"/>
        <v>1998</v>
      </c>
      <c r="R35" s="23">
        <f t="shared" si="29"/>
        <v>0.44644644644644643</v>
      </c>
    </row>
    <row r="36" spans="1:18" ht="30" customHeight="1">
      <c r="A36" s="44" t="s">
        <v>59</v>
      </c>
      <c r="B36" s="60">
        <v>4480</v>
      </c>
      <c r="C36" s="24">
        <v>3990</v>
      </c>
      <c r="D36" s="24">
        <v>4032</v>
      </c>
      <c r="E36" s="25">
        <v>3360</v>
      </c>
      <c r="F36" s="24" t="s">
        <v>23</v>
      </c>
      <c r="G36" s="24" t="s">
        <v>23</v>
      </c>
      <c r="H36" s="24">
        <v>3980</v>
      </c>
      <c r="I36" s="24" t="s">
        <v>23</v>
      </c>
      <c r="J36" s="24" t="s">
        <v>23</v>
      </c>
      <c r="K36" s="34">
        <v>4480</v>
      </c>
      <c r="L36" s="26" t="s">
        <v>23</v>
      </c>
      <c r="M36" s="61" t="s">
        <v>23</v>
      </c>
      <c r="N36" s="22">
        <f t="shared" si="25"/>
        <v>6</v>
      </c>
      <c r="O36" s="19">
        <f t="shared" si="26"/>
        <v>4053.6666666666665</v>
      </c>
      <c r="P36" s="19">
        <f t="shared" si="27"/>
        <v>4480</v>
      </c>
      <c r="Q36" s="19">
        <f t="shared" si="28"/>
        <v>3360</v>
      </c>
      <c r="R36" s="23">
        <f t="shared" si="29"/>
        <v>0.33333333333333331</v>
      </c>
    </row>
    <row r="37" spans="1:18" ht="30" customHeight="1">
      <c r="A37" s="44" t="s">
        <v>60</v>
      </c>
      <c r="B37" s="62">
        <v>3740</v>
      </c>
      <c r="C37" s="37">
        <v>4590</v>
      </c>
      <c r="D37" s="24">
        <v>3493</v>
      </c>
      <c r="E37" s="24">
        <v>3743</v>
      </c>
      <c r="F37" s="24" t="s">
        <v>23</v>
      </c>
      <c r="G37" s="25">
        <v>3244</v>
      </c>
      <c r="H37" s="24">
        <v>4490</v>
      </c>
      <c r="I37" s="24">
        <v>3298</v>
      </c>
      <c r="J37" s="24">
        <v>3389</v>
      </c>
      <c r="K37" s="26">
        <v>4490</v>
      </c>
      <c r="L37" s="26">
        <v>3439</v>
      </c>
      <c r="M37" s="61">
        <v>3743</v>
      </c>
      <c r="N37" s="22">
        <f t="shared" si="25"/>
        <v>11</v>
      </c>
      <c r="O37" s="19">
        <f t="shared" si="26"/>
        <v>3787.181818181818</v>
      </c>
      <c r="P37" s="19">
        <f t="shared" si="27"/>
        <v>4590</v>
      </c>
      <c r="Q37" s="19">
        <f t="shared" si="28"/>
        <v>3244</v>
      </c>
      <c r="R37" s="23">
        <f t="shared" si="29"/>
        <v>0.4149198520345253</v>
      </c>
    </row>
    <row r="38" spans="1:18" ht="30" customHeight="1" thickBot="1">
      <c r="A38" s="44" t="s">
        <v>61</v>
      </c>
      <c r="B38" s="62">
        <v>3480</v>
      </c>
      <c r="C38" s="35">
        <v>3590</v>
      </c>
      <c r="D38" s="24">
        <v>3582</v>
      </c>
      <c r="E38" s="24">
        <v>2985</v>
      </c>
      <c r="F38" s="24" t="s">
        <v>23</v>
      </c>
      <c r="G38" s="24">
        <v>2866</v>
      </c>
      <c r="H38" s="24">
        <v>3490</v>
      </c>
      <c r="I38" s="25">
        <v>2858</v>
      </c>
      <c r="J38" s="24" t="s">
        <v>23</v>
      </c>
      <c r="K38" s="24">
        <v>3580</v>
      </c>
      <c r="L38" s="24">
        <v>2985</v>
      </c>
      <c r="M38" s="61">
        <v>2985</v>
      </c>
      <c r="N38" s="22">
        <f>COUNT(B38:M38)</f>
        <v>10</v>
      </c>
      <c r="O38" s="19">
        <f>AVERAGE(B38:M38)</f>
        <v>3240.1</v>
      </c>
      <c r="P38" s="19">
        <f>MAX(B38:M38)</f>
        <v>3590</v>
      </c>
      <c r="Q38" s="19">
        <f>MIN(B38:M38)</f>
        <v>2858</v>
      </c>
      <c r="R38" s="23">
        <f>(P38-Q38)/Q38</f>
        <v>0.25612316305108468</v>
      </c>
    </row>
    <row r="39" spans="1:18" s="1" customFormat="1" ht="21.75" thickBot="1">
      <c r="A39" s="54" t="s">
        <v>2</v>
      </c>
      <c r="B39" s="12" t="s">
        <v>15</v>
      </c>
      <c r="C39" s="12" t="s">
        <v>15</v>
      </c>
      <c r="D39" s="11" t="s">
        <v>15</v>
      </c>
      <c r="E39" s="12" t="s">
        <v>15</v>
      </c>
      <c r="F39" s="11" t="s">
        <v>15</v>
      </c>
      <c r="G39" s="11" t="s">
        <v>15</v>
      </c>
      <c r="H39" s="11" t="s">
        <v>15</v>
      </c>
      <c r="I39" s="12" t="s">
        <v>15</v>
      </c>
      <c r="J39" s="11" t="s">
        <v>15</v>
      </c>
      <c r="K39" s="11" t="s">
        <v>15</v>
      </c>
      <c r="L39" s="11" t="s">
        <v>15</v>
      </c>
      <c r="M39" s="11" t="s">
        <v>15</v>
      </c>
      <c r="N39" s="31"/>
      <c r="O39" s="32"/>
      <c r="P39" s="32"/>
      <c r="Q39" s="32"/>
      <c r="R39" s="33"/>
    </row>
    <row r="40" spans="1:18" ht="30" customHeight="1">
      <c r="A40" s="44" t="s">
        <v>62</v>
      </c>
      <c r="B40" s="60">
        <v>6490</v>
      </c>
      <c r="C40" s="24">
        <v>5790</v>
      </c>
      <c r="D40" s="24">
        <v>5841</v>
      </c>
      <c r="E40" s="24">
        <v>4868</v>
      </c>
      <c r="F40" s="24">
        <v>5516</v>
      </c>
      <c r="G40" s="24">
        <v>3894</v>
      </c>
      <c r="H40" s="24">
        <v>4290</v>
      </c>
      <c r="I40" s="25">
        <v>3893</v>
      </c>
      <c r="J40" s="24">
        <v>4390</v>
      </c>
      <c r="K40" s="26">
        <v>5270</v>
      </c>
      <c r="L40" s="26">
        <v>4545</v>
      </c>
      <c r="M40" s="61">
        <v>4868</v>
      </c>
      <c r="N40" s="22">
        <f t="shared" ref="N40:N58" si="30">COUNT(B40:M40)</f>
        <v>12</v>
      </c>
      <c r="O40" s="19">
        <f t="shared" ref="O40:O58" si="31">AVERAGE(B40:M40)</f>
        <v>4971.25</v>
      </c>
      <c r="P40" s="19">
        <f t="shared" ref="P40:P58" si="32">MAX(B40:M40)</f>
        <v>6490</v>
      </c>
      <c r="Q40" s="19">
        <f t="shared" ref="Q40:Q58" si="33">MIN(B40:M40)</f>
        <v>3893</v>
      </c>
      <c r="R40" s="23">
        <f t="shared" ref="R40:R58" si="34">(P40-Q40)/Q40</f>
        <v>0.66709478551245827</v>
      </c>
    </row>
    <row r="41" spans="1:18" ht="30" customHeight="1">
      <c r="A41" s="44" t="s">
        <v>63</v>
      </c>
      <c r="B41" s="62">
        <v>3480</v>
      </c>
      <c r="C41" s="35">
        <v>4490</v>
      </c>
      <c r="D41" s="24">
        <v>3992</v>
      </c>
      <c r="E41" s="24">
        <v>3743</v>
      </c>
      <c r="F41" s="24">
        <v>4241</v>
      </c>
      <c r="G41" s="24">
        <v>3493</v>
      </c>
      <c r="H41" s="24">
        <v>4380</v>
      </c>
      <c r="I41" s="25">
        <v>3458</v>
      </c>
      <c r="J41" s="24">
        <v>3479</v>
      </c>
      <c r="K41" s="26" t="s">
        <v>23</v>
      </c>
      <c r="L41" s="26" t="s">
        <v>23</v>
      </c>
      <c r="M41" s="61">
        <v>3743</v>
      </c>
      <c r="N41" s="22">
        <f t="shared" si="30"/>
        <v>10</v>
      </c>
      <c r="O41" s="19">
        <f t="shared" si="31"/>
        <v>3849.9</v>
      </c>
      <c r="P41" s="19">
        <f t="shared" si="32"/>
        <v>4490</v>
      </c>
      <c r="Q41" s="19">
        <f t="shared" si="33"/>
        <v>3458</v>
      </c>
      <c r="R41" s="23">
        <f t="shared" si="34"/>
        <v>0.29843840370156161</v>
      </c>
    </row>
    <row r="42" spans="1:18" ht="30" customHeight="1">
      <c r="A42" s="56" t="s">
        <v>64</v>
      </c>
      <c r="B42" s="67">
        <v>6490</v>
      </c>
      <c r="C42" s="41">
        <v>5990</v>
      </c>
      <c r="D42" s="41">
        <v>5841</v>
      </c>
      <c r="E42" s="41">
        <v>4868</v>
      </c>
      <c r="F42" s="68">
        <v>5516</v>
      </c>
      <c r="G42" s="41">
        <v>4868</v>
      </c>
      <c r="H42" s="41">
        <v>5990</v>
      </c>
      <c r="I42" s="42">
        <v>4358</v>
      </c>
      <c r="J42" s="68" t="s">
        <v>23</v>
      </c>
      <c r="K42" s="43">
        <v>5840</v>
      </c>
      <c r="L42" s="43">
        <v>4545</v>
      </c>
      <c r="M42" s="69">
        <v>4868</v>
      </c>
      <c r="N42" s="22">
        <f t="shared" ref="N42" si="35">COUNT(B42:M42)</f>
        <v>11</v>
      </c>
      <c r="O42" s="19">
        <f t="shared" ref="O42" si="36">AVERAGE(B42:M42)</f>
        <v>5379.454545454545</v>
      </c>
      <c r="P42" s="19">
        <f t="shared" ref="P42" si="37">MAX(B42:M42)</f>
        <v>6490</v>
      </c>
      <c r="Q42" s="19">
        <f t="shared" ref="Q42" si="38">MIN(B42:M42)</f>
        <v>4358</v>
      </c>
      <c r="R42" s="23">
        <f t="shared" ref="R42" si="39">(P42-Q42)/Q42</f>
        <v>0.48921523634694813</v>
      </c>
    </row>
    <row r="43" spans="1:18" ht="30" customHeight="1">
      <c r="A43" s="44" t="s">
        <v>7</v>
      </c>
      <c r="B43" s="60">
        <v>3990</v>
      </c>
      <c r="C43" s="42">
        <v>3590</v>
      </c>
      <c r="D43" s="24" t="s">
        <v>23</v>
      </c>
      <c r="E43" s="24" t="s">
        <v>23</v>
      </c>
      <c r="F43" s="24" t="s">
        <v>23</v>
      </c>
      <c r="G43" s="24" t="s">
        <v>23</v>
      </c>
      <c r="H43" s="24" t="s">
        <v>23</v>
      </c>
      <c r="I43" s="24" t="s">
        <v>23</v>
      </c>
      <c r="J43" s="24" t="s">
        <v>23</v>
      </c>
      <c r="K43" s="24" t="s">
        <v>23</v>
      </c>
      <c r="L43" s="24" t="s">
        <v>23</v>
      </c>
      <c r="M43" s="61" t="s">
        <v>23</v>
      </c>
      <c r="N43" s="22">
        <f t="shared" ref="N43" si="40">COUNT(B43:M43)</f>
        <v>2</v>
      </c>
      <c r="O43" s="19">
        <f t="shared" ref="O43" si="41">AVERAGE(B43:M43)</f>
        <v>3790</v>
      </c>
      <c r="P43" s="19">
        <f t="shared" ref="P43" si="42">MAX(B43:M43)</f>
        <v>3990</v>
      </c>
      <c r="Q43" s="19">
        <f t="shared" ref="Q43" si="43">MIN(B43:M43)</f>
        <v>3590</v>
      </c>
      <c r="R43" s="23">
        <f t="shared" ref="R43" si="44">(P43-Q43)/Q43</f>
        <v>0.11142061281337047</v>
      </c>
    </row>
    <row r="44" spans="1:18" ht="30" customHeight="1">
      <c r="A44" s="44" t="s">
        <v>65</v>
      </c>
      <c r="B44" s="60">
        <v>5990</v>
      </c>
      <c r="C44" s="35">
        <v>5990</v>
      </c>
      <c r="D44" s="24">
        <v>5243</v>
      </c>
      <c r="E44" s="24">
        <v>5243</v>
      </c>
      <c r="F44" s="24" t="s">
        <v>23</v>
      </c>
      <c r="G44" s="24">
        <v>4544</v>
      </c>
      <c r="H44" s="24">
        <v>5290</v>
      </c>
      <c r="I44" s="25">
        <v>4543</v>
      </c>
      <c r="J44" s="24">
        <v>4779</v>
      </c>
      <c r="K44" s="26">
        <v>4990</v>
      </c>
      <c r="L44" s="26">
        <v>4893</v>
      </c>
      <c r="M44" s="61">
        <v>5243</v>
      </c>
      <c r="N44" s="22">
        <f t="shared" si="30"/>
        <v>11</v>
      </c>
      <c r="O44" s="19">
        <f t="shared" si="31"/>
        <v>5158.909090909091</v>
      </c>
      <c r="P44" s="19">
        <f t="shared" si="32"/>
        <v>5990</v>
      </c>
      <c r="Q44" s="19">
        <f t="shared" si="33"/>
        <v>4543</v>
      </c>
      <c r="R44" s="23">
        <f t="shared" si="34"/>
        <v>0.31851199647809819</v>
      </c>
    </row>
    <row r="45" spans="1:18" ht="30" customHeight="1" thickBot="1">
      <c r="A45" s="53" t="s">
        <v>66</v>
      </c>
      <c r="B45" s="64">
        <v>4890</v>
      </c>
      <c r="C45" s="45">
        <v>5990</v>
      </c>
      <c r="D45" s="28">
        <v>4893</v>
      </c>
      <c r="E45" s="28">
        <v>4990</v>
      </c>
      <c r="F45" s="28" t="s">
        <v>23</v>
      </c>
      <c r="G45" s="28">
        <v>4544</v>
      </c>
      <c r="H45" s="28">
        <v>4999</v>
      </c>
      <c r="I45" s="29">
        <v>4498</v>
      </c>
      <c r="J45" s="28">
        <v>4499</v>
      </c>
      <c r="K45" s="30">
        <v>4990</v>
      </c>
      <c r="L45" s="30">
        <v>4893</v>
      </c>
      <c r="M45" s="63">
        <v>5243</v>
      </c>
      <c r="N45" s="46">
        <f t="shared" si="30"/>
        <v>11</v>
      </c>
      <c r="O45" s="41">
        <f t="shared" si="31"/>
        <v>4948.090909090909</v>
      </c>
      <c r="P45" s="41">
        <f t="shared" si="32"/>
        <v>5990</v>
      </c>
      <c r="Q45" s="41">
        <f t="shared" si="33"/>
        <v>4498</v>
      </c>
      <c r="R45" s="47">
        <f t="shared" si="34"/>
        <v>0.33170297910182306</v>
      </c>
    </row>
    <row r="46" spans="1:18" s="1" customFormat="1" ht="21.75" thickBot="1">
      <c r="A46" s="50" t="s">
        <v>3</v>
      </c>
      <c r="B46" s="12" t="s">
        <v>15</v>
      </c>
      <c r="C46" s="12" t="s">
        <v>15</v>
      </c>
      <c r="D46" s="11" t="s">
        <v>15</v>
      </c>
      <c r="E46" s="12" t="s">
        <v>15</v>
      </c>
      <c r="F46" s="11" t="s">
        <v>15</v>
      </c>
      <c r="G46" s="11" t="s">
        <v>15</v>
      </c>
      <c r="H46" s="11" t="s">
        <v>15</v>
      </c>
      <c r="I46" s="12" t="s">
        <v>15</v>
      </c>
      <c r="J46" s="11" t="s">
        <v>15</v>
      </c>
      <c r="K46" s="11" t="s">
        <v>15</v>
      </c>
      <c r="L46" s="11" t="s">
        <v>15</v>
      </c>
      <c r="M46" s="11" t="s">
        <v>15</v>
      </c>
      <c r="N46" s="31"/>
      <c r="O46" s="32"/>
      <c r="P46" s="32"/>
      <c r="Q46" s="32"/>
      <c r="R46" s="33"/>
    </row>
    <row r="47" spans="1:18" ht="30" customHeight="1">
      <c r="A47" s="51" t="s">
        <v>67</v>
      </c>
      <c r="B47" s="65">
        <v>1980</v>
      </c>
      <c r="C47" s="37">
        <v>1980</v>
      </c>
      <c r="D47" s="19">
        <v>1584</v>
      </c>
      <c r="E47" s="20">
        <v>1485</v>
      </c>
      <c r="F47" s="19" t="s">
        <v>23</v>
      </c>
      <c r="G47" s="20">
        <v>1485</v>
      </c>
      <c r="H47" s="19" t="s">
        <v>23</v>
      </c>
      <c r="I47" s="19" t="s">
        <v>23</v>
      </c>
      <c r="J47" s="19" t="s">
        <v>23</v>
      </c>
      <c r="K47" s="48">
        <v>1980</v>
      </c>
      <c r="L47" s="21" t="s">
        <v>23</v>
      </c>
      <c r="M47" s="70">
        <v>1485</v>
      </c>
      <c r="N47" s="22">
        <f t="shared" si="30"/>
        <v>7</v>
      </c>
      <c r="O47" s="19">
        <f t="shared" si="31"/>
        <v>1711.2857142857142</v>
      </c>
      <c r="P47" s="19">
        <f t="shared" si="32"/>
        <v>1980</v>
      </c>
      <c r="Q47" s="19">
        <f t="shared" si="33"/>
        <v>1485</v>
      </c>
      <c r="R47" s="23">
        <f t="shared" si="34"/>
        <v>0.33333333333333331</v>
      </c>
    </row>
    <row r="48" spans="1:18" ht="30" customHeight="1">
      <c r="A48" s="44" t="s">
        <v>68</v>
      </c>
      <c r="B48" s="60">
        <v>3490</v>
      </c>
      <c r="C48" s="24" t="s">
        <v>23</v>
      </c>
      <c r="D48" s="25">
        <v>1886</v>
      </c>
      <c r="E48" s="24">
        <v>2993</v>
      </c>
      <c r="F48" s="24" t="s">
        <v>23</v>
      </c>
      <c r="G48" s="24">
        <v>2993</v>
      </c>
      <c r="H48" s="24" t="s">
        <v>23</v>
      </c>
      <c r="I48" s="24" t="s">
        <v>23</v>
      </c>
      <c r="J48" s="24" t="s">
        <v>23</v>
      </c>
      <c r="K48" s="26" t="s">
        <v>23</v>
      </c>
      <c r="L48" s="26">
        <v>3189</v>
      </c>
      <c r="M48" s="61">
        <v>2993</v>
      </c>
      <c r="N48" s="22">
        <f t="shared" si="30"/>
        <v>6</v>
      </c>
      <c r="O48" s="19">
        <f t="shared" si="31"/>
        <v>2924</v>
      </c>
      <c r="P48" s="19">
        <f t="shared" si="32"/>
        <v>3490</v>
      </c>
      <c r="Q48" s="19">
        <f t="shared" si="33"/>
        <v>1886</v>
      </c>
      <c r="R48" s="23">
        <f t="shared" si="34"/>
        <v>0.85047720042417818</v>
      </c>
    </row>
    <row r="49" spans="1:18" ht="30" customHeight="1">
      <c r="A49" s="44" t="s">
        <v>69</v>
      </c>
      <c r="B49" s="60">
        <v>1900</v>
      </c>
      <c r="C49" s="35">
        <v>1900</v>
      </c>
      <c r="D49" s="24">
        <v>1520</v>
      </c>
      <c r="E49" s="25">
        <v>1425</v>
      </c>
      <c r="F49" s="24" t="s">
        <v>23</v>
      </c>
      <c r="G49" s="24" t="s">
        <v>23</v>
      </c>
      <c r="H49" s="24" t="s">
        <v>24</v>
      </c>
      <c r="I49" s="24" t="s">
        <v>23</v>
      </c>
      <c r="J49" s="24" t="s">
        <v>23</v>
      </c>
      <c r="K49" s="26" t="s">
        <v>23</v>
      </c>
      <c r="L49" s="26" t="s">
        <v>23</v>
      </c>
      <c r="M49" s="61" t="s">
        <v>23</v>
      </c>
      <c r="N49" s="22">
        <f t="shared" ref="N49" si="45">COUNT(B49:M49)</f>
        <v>4</v>
      </c>
      <c r="O49" s="19">
        <f t="shared" ref="O49" si="46">AVERAGE(B49:M49)</f>
        <v>1686.25</v>
      </c>
      <c r="P49" s="19">
        <f t="shared" ref="P49" si="47">MAX(B49:M49)</f>
        <v>1900</v>
      </c>
      <c r="Q49" s="19">
        <f t="shared" ref="Q49" si="48">MIN(B49:M49)</f>
        <v>1425</v>
      </c>
      <c r="R49" s="23">
        <f t="shared" ref="R49" si="49">(P49-Q49)/Q49</f>
        <v>0.33333333333333331</v>
      </c>
    </row>
    <row r="50" spans="1:18" ht="30" customHeight="1" thickBot="1">
      <c r="A50" s="53" t="s">
        <v>70</v>
      </c>
      <c r="B50" s="64" t="s">
        <v>26</v>
      </c>
      <c r="C50" s="45">
        <v>2790</v>
      </c>
      <c r="D50" s="28">
        <v>2591</v>
      </c>
      <c r="E50" s="29">
        <v>2243</v>
      </c>
      <c r="F50" s="28">
        <v>2541</v>
      </c>
      <c r="G50" s="28" t="s">
        <v>23</v>
      </c>
      <c r="H50" s="28">
        <v>2780</v>
      </c>
      <c r="I50" s="28" t="s">
        <v>23</v>
      </c>
      <c r="J50" s="28" t="s">
        <v>23</v>
      </c>
      <c r="K50" s="30" t="s">
        <v>23</v>
      </c>
      <c r="L50" s="30" t="s">
        <v>23</v>
      </c>
      <c r="M50" s="63" t="s">
        <v>23</v>
      </c>
      <c r="N50" s="46">
        <f t="shared" si="30"/>
        <v>5</v>
      </c>
      <c r="O50" s="41">
        <f t="shared" si="31"/>
        <v>2589</v>
      </c>
      <c r="P50" s="41">
        <f t="shared" si="32"/>
        <v>2790</v>
      </c>
      <c r="Q50" s="41">
        <f t="shared" si="33"/>
        <v>2243</v>
      </c>
      <c r="R50" s="47">
        <f t="shared" si="34"/>
        <v>0.24386981720909495</v>
      </c>
    </row>
    <row r="51" spans="1:18" s="1" customFormat="1" ht="21.75" thickBot="1">
      <c r="A51" s="50" t="s">
        <v>4</v>
      </c>
      <c r="B51" s="12" t="s">
        <v>15</v>
      </c>
      <c r="C51" s="12" t="s">
        <v>15</v>
      </c>
      <c r="D51" s="11" t="s">
        <v>15</v>
      </c>
      <c r="E51" s="12" t="s">
        <v>15</v>
      </c>
      <c r="F51" s="11" t="s">
        <v>15</v>
      </c>
      <c r="G51" s="11" t="s">
        <v>15</v>
      </c>
      <c r="H51" s="11" t="s">
        <v>15</v>
      </c>
      <c r="I51" s="12" t="s">
        <v>15</v>
      </c>
      <c r="J51" s="11" t="s">
        <v>15</v>
      </c>
      <c r="K51" s="11" t="s">
        <v>15</v>
      </c>
      <c r="L51" s="11" t="s">
        <v>15</v>
      </c>
      <c r="M51" s="11" t="s">
        <v>15</v>
      </c>
      <c r="N51" s="31"/>
      <c r="O51" s="32"/>
      <c r="P51" s="32"/>
      <c r="Q51" s="32"/>
      <c r="R51" s="33"/>
    </row>
    <row r="52" spans="1:18" ht="30" customHeight="1">
      <c r="A52" s="51" t="s">
        <v>71</v>
      </c>
      <c r="B52" s="65">
        <v>4890</v>
      </c>
      <c r="C52" s="19">
        <v>4790</v>
      </c>
      <c r="D52" s="19">
        <v>4815</v>
      </c>
      <c r="E52" s="19">
        <v>4010</v>
      </c>
      <c r="F52" s="19" t="s">
        <v>23</v>
      </c>
      <c r="G52" s="20">
        <v>3443</v>
      </c>
      <c r="H52" s="19">
        <v>4690</v>
      </c>
      <c r="I52" s="19">
        <v>3998</v>
      </c>
      <c r="J52" s="19">
        <v>3999</v>
      </c>
      <c r="K52" s="21" t="s">
        <v>23</v>
      </c>
      <c r="L52" s="21" t="s">
        <v>23</v>
      </c>
      <c r="M52" s="70">
        <v>3443</v>
      </c>
      <c r="N52" s="22">
        <f t="shared" si="30"/>
        <v>9</v>
      </c>
      <c r="O52" s="19">
        <f t="shared" si="31"/>
        <v>4230.8888888888887</v>
      </c>
      <c r="P52" s="19">
        <f t="shared" si="32"/>
        <v>4890</v>
      </c>
      <c r="Q52" s="19">
        <f t="shared" si="33"/>
        <v>3443</v>
      </c>
      <c r="R52" s="23">
        <f t="shared" si="34"/>
        <v>0.42027301771710718</v>
      </c>
    </row>
    <row r="53" spans="1:18" ht="30" customHeight="1">
      <c r="A53" s="44" t="s">
        <v>72</v>
      </c>
      <c r="B53" s="71">
        <v>3490</v>
      </c>
      <c r="C53" s="24">
        <v>4490</v>
      </c>
      <c r="D53" s="24">
        <v>4041</v>
      </c>
      <c r="E53" s="24" t="s">
        <v>23</v>
      </c>
      <c r="F53" s="24" t="s">
        <v>23</v>
      </c>
      <c r="G53" s="24" t="s">
        <v>23</v>
      </c>
      <c r="H53" s="24" t="s">
        <v>23</v>
      </c>
      <c r="I53" s="24" t="s">
        <v>23</v>
      </c>
      <c r="J53" s="24" t="s">
        <v>23</v>
      </c>
      <c r="K53" s="36">
        <v>4990</v>
      </c>
      <c r="L53" s="26" t="s">
        <v>23</v>
      </c>
      <c r="M53" s="61" t="s">
        <v>23</v>
      </c>
      <c r="N53" s="22">
        <f t="shared" si="30"/>
        <v>4</v>
      </c>
      <c r="O53" s="19">
        <f t="shared" si="31"/>
        <v>4252.75</v>
      </c>
      <c r="P53" s="19">
        <f t="shared" si="32"/>
        <v>4990</v>
      </c>
      <c r="Q53" s="19">
        <f t="shared" si="33"/>
        <v>3490</v>
      </c>
      <c r="R53" s="23">
        <f t="shared" si="34"/>
        <v>0.42979942693409739</v>
      </c>
    </row>
    <row r="54" spans="1:18" ht="30" customHeight="1">
      <c r="A54" s="44" t="s">
        <v>73</v>
      </c>
      <c r="B54" s="60">
        <v>5480</v>
      </c>
      <c r="C54" s="24">
        <v>3830</v>
      </c>
      <c r="D54" s="24">
        <v>4932</v>
      </c>
      <c r="E54" s="25">
        <v>3790</v>
      </c>
      <c r="F54" s="24">
        <v>4659</v>
      </c>
      <c r="G54" s="24">
        <v>4110</v>
      </c>
      <c r="H54" s="24">
        <v>3820</v>
      </c>
      <c r="I54" s="24" t="s">
        <v>23</v>
      </c>
      <c r="J54" s="24" t="s">
        <v>23</v>
      </c>
      <c r="K54" s="26">
        <v>4932</v>
      </c>
      <c r="L54" s="26">
        <v>4109</v>
      </c>
      <c r="M54" s="61">
        <v>4110</v>
      </c>
      <c r="N54" s="22">
        <f t="shared" ref="N54" si="50">COUNT(B54:M54)</f>
        <v>10</v>
      </c>
      <c r="O54" s="19">
        <f t="shared" ref="O54" si="51">AVERAGE(B54:M54)</f>
        <v>4377.2</v>
      </c>
      <c r="P54" s="19">
        <f t="shared" ref="P54" si="52">MAX(B54:M54)</f>
        <v>5480</v>
      </c>
      <c r="Q54" s="19">
        <f t="shared" ref="Q54" si="53">MIN(B54:M54)</f>
        <v>3790</v>
      </c>
      <c r="R54" s="23">
        <f t="shared" ref="R54" si="54">(P54-Q54)/Q54</f>
        <v>0.44591029023746703</v>
      </c>
    </row>
    <row r="55" spans="1:18" ht="30" customHeight="1">
      <c r="A55" s="44" t="s">
        <v>74</v>
      </c>
      <c r="B55" s="60">
        <v>5990</v>
      </c>
      <c r="C55" s="24">
        <v>5390</v>
      </c>
      <c r="D55" s="24">
        <v>5691</v>
      </c>
      <c r="E55" s="24">
        <v>4493</v>
      </c>
      <c r="F55" s="24">
        <v>5091</v>
      </c>
      <c r="G55" s="24" t="s">
        <v>23</v>
      </c>
      <c r="H55" s="24">
        <v>4390</v>
      </c>
      <c r="I55" s="25">
        <v>3952</v>
      </c>
      <c r="J55" s="24">
        <v>4259</v>
      </c>
      <c r="K55" s="26">
        <v>4495</v>
      </c>
      <c r="L55" s="26" t="s">
        <v>23</v>
      </c>
      <c r="M55" s="61">
        <v>4493</v>
      </c>
      <c r="N55" s="22">
        <f t="shared" si="30"/>
        <v>10</v>
      </c>
      <c r="O55" s="19">
        <f t="shared" si="31"/>
        <v>4824.3999999999996</v>
      </c>
      <c r="P55" s="19">
        <f t="shared" si="32"/>
        <v>5990</v>
      </c>
      <c r="Q55" s="19">
        <f t="shared" si="33"/>
        <v>3952</v>
      </c>
      <c r="R55" s="23">
        <f t="shared" si="34"/>
        <v>0.51568825910931171</v>
      </c>
    </row>
    <row r="56" spans="1:18" ht="30" customHeight="1">
      <c r="A56" s="44" t="s">
        <v>75</v>
      </c>
      <c r="B56" s="71">
        <v>14480</v>
      </c>
      <c r="C56" s="24">
        <v>15990</v>
      </c>
      <c r="D56" s="24">
        <v>14993</v>
      </c>
      <c r="E56" s="24">
        <v>14993</v>
      </c>
      <c r="F56" s="24">
        <v>16915</v>
      </c>
      <c r="G56" s="24" t="s">
        <v>23</v>
      </c>
      <c r="H56" s="24" t="s">
        <v>23</v>
      </c>
      <c r="I56" s="24" t="s">
        <v>23</v>
      </c>
      <c r="J56" s="24" t="s">
        <v>23</v>
      </c>
      <c r="K56" s="36">
        <v>17325</v>
      </c>
      <c r="L56" s="26" t="s">
        <v>23</v>
      </c>
      <c r="M56" s="61" t="s">
        <v>23</v>
      </c>
      <c r="N56" s="22">
        <f t="shared" si="30"/>
        <v>6</v>
      </c>
      <c r="O56" s="19">
        <f t="shared" si="31"/>
        <v>15782.666666666666</v>
      </c>
      <c r="P56" s="19">
        <f t="shared" si="32"/>
        <v>17325</v>
      </c>
      <c r="Q56" s="19">
        <f t="shared" si="33"/>
        <v>14480</v>
      </c>
      <c r="R56" s="23">
        <f t="shared" si="34"/>
        <v>0.19647790055248618</v>
      </c>
    </row>
    <row r="57" spans="1:18" ht="30" customHeight="1">
      <c r="A57" s="44" t="s">
        <v>76</v>
      </c>
      <c r="B57" s="60">
        <v>3990</v>
      </c>
      <c r="C57" s="35">
        <v>3990</v>
      </c>
      <c r="D57" s="24">
        <v>3591</v>
      </c>
      <c r="E57" s="25">
        <v>2993</v>
      </c>
      <c r="F57" s="24" t="s">
        <v>23</v>
      </c>
      <c r="G57" s="25">
        <v>2993</v>
      </c>
      <c r="H57" s="35">
        <v>3990</v>
      </c>
      <c r="I57" s="24" t="s">
        <v>23</v>
      </c>
      <c r="J57" s="24" t="s">
        <v>23</v>
      </c>
      <c r="K57" s="26" t="s">
        <v>23</v>
      </c>
      <c r="L57" s="26" t="s">
        <v>23</v>
      </c>
      <c r="M57" s="66">
        <v>2993</v>
      </c>
      <c r="N57" s="22">
        <f t="shared" si="30"/>
        <v>7</v>
      </c>
      <c r="O57" s="19">
        <f t="shared" si="31"/>
        <v>3505.7142857142858</v>
      </c>
      <c r="P57" s="19">
        <f t="shared" si="32"/>
        <v>3990</v>
      </c>
      <c r="Q57" s="19">
        <f t="shared" si="33"/>
        <v>2993</v>
      </c>
      <c r="R57" s="23">
        <f t="shared" si="34"/>
        <v>0.33311059137988641</v>
      </c>
    </row>
    <row r="58" spans="1:18" ht="30" customHeight="1" thickBot="1">
      <c r="A58" s="57" t="s">
        <v>77</v>
      </c>
      <c r="B58" s="72">
        <v>5990</v>
      </c>
      <c r="C58" s="73">
        <v>5990</v>
      </c>
      <c r="D58" s="74">
        <v>5391</v>
      </c>
      <c r="E58" s="74">
        <v>4493</v>
      </c>
      <c r="F58" s="75">
        <v>3562</v>
      </c>
      <c r="G58" s="74" t="s">
        <v>23</v>
      </c>
      <c r="H58" s="74" t="s">
        <v>23</v>
      </c>
      <c r="I58" s="74" t="s">
        <v>23</v>
      </c>
      <c r="J58" s="74" t="s">
        <v>23</v>
      </c>
      <c r="K58" s="76" t="s">
        <v>23</v>
      </c>
      <c r="L58" s="76" t="s">
        <v>23</v>
      </c>
      <c r="M58" s="77" t="s">
        <v>23</v>
      </c>
      <c r="N58" s="38">
        <f t="shared" si="30"/>
        <v>5</v>
      </c>
      <c r="O58" s="39">
        <f t="shared" si="31"/>
        <v>5085.2</v>
      </c>
      <c r="P58" s="39">
        <f t="shared" si="32"/>
        <v>5990</v>
      </c>
      <c r="Q58" s="39">
        <f t="shared" si="33"/>
        <v>3562</v>
      </c>
      <c r="R58" s="40">
        <f t="shared" si="34"/>
        <v>0.68163952835485686</v>
      </c>
    </row>
    <row r="62" spans="1:18">
      <c r="A62" t="s">
        <v>29</v>
      </c>
    </row>
    <row r="63" spans="1:18">
      <c r="A63" t="s">
        <v>30</v>
      </c>
    </row>
  </sheetData>
  <pageMargins left="0.15748031496062992" right="0.15748031496062992" top="0.31496062992125984" bottom="0.35433070866141736" header="0.19685039370078741" footer="0.19685039370078741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Úrvinnsla</vt:lpstr>
    </vt:vector>
  </TitlesOfParts>
  <Company>ASÍ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Sveinbjarnardóttir</dc:creator>
  <cp:lastModifiedBy>Snorrimar</cp:lastModifiedBy>
  <cp:lastPrinted>2009-12-15T11:36:52Z</cp:lastPrinted>
  <dcterms:created xsi:type="dcterms:W3CDTF">2009-11-04T13:54:01Z</dcterms:created>
  <dcterms:modified xsi:type="dcterms:W3CDTF">2009-12-15T14:52:49Z</dcterms:modified>
</cp:coreProperties>
</file>