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<sst xmlns="http://schemas.openxmlformats.org/spreadsheetml/2006/main" count="220" uniqueCount="58">
  <si>
    <t>Verðkönnun ASÍ á fiski                          24. janúar 2007</t>
  </si>
  <si>
    <r>
      <t>Melabúðin</t>
    </r>
    <r>
      <rPr>
        <sz val="11"/>
        <rFont val="Garamond"/>
        <family val="1"/>
      </rPr>
      <t xml:space="preserve">                  Hagamel 39</t>
    </r>
  </si>
  <si>
    <r>
      <t xml:space="preserve">Nóatún </t>
    </r>
    <r>
      <rPr>
        <sz val="11"/>
        <rFont val="Garamond"/>
        <family val="1"/>
      </rPr>
      <t xml:space="preserve">                Hringbraut 119a</t>
    </r>
  </si>
  <si>
    <r>
      <t xml:space="preserve">Fiskisaga                 </t>
    </r>
    <r>
      <rPr>
        <sz val="11"/>
        <rFont val="Garamond"/>
        <family val="1"/>
      </rPr>
      <t xml:space="preserve"> Nesvegi 100</t>
    </r>
  </si>
  <si>
    <r>
      <t xml:space="preserve">Fiskbúðin          </t>
    </r>
    <r>
      <rPr>
        <sz val="11"/>
        <rFont val="Garamond"/>
        <family val="1"/>
      </rPr>
      <t xml:space="preserve"> Freyjugötu 1</t>
    </r>
  </si>
  <si>
    <r>
      <t>Fiskisaga</t>
    </r>
    <r>
      <rPr>
        <sz val="11"/>
        <rFont val="Garamond"/>
        <family val="1"/>
      </rPr>
      <t xml:space="preserve">                           Skipholti 70</t>
    </r>
  </si>
  <si>
    <r>
      <t xml:space="preserve">Fiskisaga              </t>
    </r>
    <r>
      <rPr>
        <sz val="11"/>
        <rFont val="Garamond"/>
        <family val="1"/>
      </rPr>
      <t xml:space="preserve"> Sundlaugavegi 12</t>
    </r>
  </si>
  <si>
    <r>
      <t>Fiskisaga</t>
    </r>
    <r>
      <rPr>
        <sz val="11"/>
        <rFont val="Garamond"/>
        <family val="1"/>
      </rPr>
      <t xml:space="preserve">                    Háaleitisbraut 58-60</t>
    </r>
  </si>
  <si>
    <r>
      <t>Hagkaup</t>
    </r>
    <r>
      <rPr>
        <sz val="11"/>
        <rFont val="Garamond"/>
        <family val="1"/>
      </rPr>
      <t xml:space="preserve">                 Skeifunni </t>
    </r>
  </si>
  <si>
    <r>
      <t>Fiskbúðin Hafberg</t>
    </r>
    <r>
      <rPr>
        <sz val="11"/>
        <rFont val="Garamond"/>
        <family val="1"/>
      </rPr>
      <t xml:space="preserve">                                      Gnoðavogi 44</t>
    </r>
  </si>
  <si>
    <r>
      <t>Fiskbúðin</t>
    </r>
    <r>
      <rPr>
        <sz val="11"/>
        <rFont val="Garamond"/>
        <family val="1"/>
      </rPr>
      <t xml:space="preserve">           Arnarbakka 4-6</t>
    </r>
  </si>
  <si>
    <r>
      <t xml:space="preserve">Fiskisaga        </t>
    </r>
    <r>
      <rPr>
        <sz val="11"/>
        <rFont val="Garamond"/>
        <family val="1"/>
      </rPr>
      <t xml:space="preserve"> Höfðabakka </t>
    </r>
  </si>
  <si>
    <r>
      <t xml:space="preserve">Hafið-fiskiprinsinn         </t>
    </r>
    <r>
      <rPr>
        <sz val="11"/>
        <rFont val="Garamond"/>
        <family val="1"/>
      </rPr>
      <t xml:space="preserve"> Hlíðasmára 8 Kópav.</t>
    </r>
  </si>
  <si>
    <r>
      <t>Fiskbúðin</t>
    </r>
    <r>
      <rPr>
        <sz val="11"/>
        <rFont val="Garamond"/>
        <family val="1"/>
      </rPr>
      <t xml:space="preserve">                Hófgerði 30 Kópav.</t>
    </r>
  </si>
  <si>
    <r>
      <t>Fiskbúðin</t>
    </r>
    <r>
      <rPr>
        <sz val="11"/>
        <rFont val="Garamond"/>
        <family val="1"/>
      </rPr>
      <t xml:space="preserve">           Lækjargötu 34b</t>
    </r>
  </si>
  <si>
    <r>
      <t>Fiskbúðin</t>
    </r>
    <r>
      <rPr>
        <sz val="11"/>
        <rFont val="Garamond"/>
        <family val="1"/>
      </rPr>
      <t xml:space="preserve">           Trönuhrauni 9</t>
    </r>
  </si>
  <si>
    <r>
      <t xml:space="preserve">Samkaup Úrval         </t>
    </r>
    <r>
      <rPr>
        <sz val="11"/>
        <rFont val="Garamond"/>
        <family val="1"/>
      </rPr>
      <t xml:space="preserve"> Miðvangi 41</t>
    </r>
  </si>
  <si>
    <r>
      <t>Fjarðarkaup</t>
    </r>
    <r>
      <rPr>
        <sz val="11"/>
        <rFont val="Garamond"/>
        <family val="1"/>
      </rPr>
      <t xml:space="preserve">             Hólshrauni 1b</t>
    </r>
  </si>
  <si>
    <t>Fjöldi</t>
  </si>
  <si>
    <t>Meðalverð í jan 2006</t>
  </si>
  <si>
    <t>Breyting</t>
  </si>
  <si>
    <t>Hæsta verð</t>
  </si>
  <si>
    <t>Lægsta verð</t>
  </si>
  <si>
    <t>Munur á hæsta og lægsta verði</t>
  </si>
  <si>
    <t>Öll verð eru kílóverð</t>
  </si>
  <si>
    <t>Verð</t>
  </si>
  <si>
    <t xml:space="preserve">Stórlúða í sneiðum </t>
  </si>
  <si>
    <t>e</t>
  </si>
  <si>
    <t xml:space="preserve">Smá lúða flök </t>
  </si>
  <si>
    <t>Ýsa heil hausuð og slægð</t>
  </si>
  <si>
    <t>Ýsuflök nætursöltuð</t>
  </si>
  <si>
    <t>Ýsuflök reykt</t>
  </si>
  <si>
    <t>Fiskhakk (ýsa)</t>
  </si>
  <si>
    <t>Karfaflök ný m/roði</t>
  </si>
  <si>
    <t>Saltfiskflök, útvötnuð</t>
  </si>
  <si>
    <t>Saltfiskur útvatnaður í bitum</t>
  </si>
  <si>
    <t>Kinnar nýjar</t>
  </si>
  <si>
    <t>Kinnar saltaðar</t>
  </si>
  <si>
    <t>Gellur nýjar</t>
  </si>
  <si>
    <t>Gellur saltaðar</t>
  </si>
  <si>
    <t xml:space="preserve">Steinbítur í sneiðum </t>
  </si>
  <si>
    <t>Steinbítur flök með roði</t>
  </si>
  <si>
    <t>Rauðsprettuflök</t>
  </si>
  <si>
    <t>Laxaflök m/roði</t>
  </si>
  <si>
    <t xml:space="preserve">Lax í sneiðum </t>
  </si>
  <si>
    <t>Bleikja í heilu</t>
  </si>
  <si>
    <t>Bleikjuflök m/roði</t>
  </si>
  <si>
    <t>Skata kæst</t>
  </si>
  <si>
    <t>Skata söltuð</t>
  </si>
  <si>
    <t>Skata kæst og söltuð</t>
  </si>
  <si>
    <t>Tindabikkja</t>
  </si>
  <si>
    <t>e = ekki til</t>
  </si>
  <si>
    <t>Ýsuflök m/roði og beini</t>
  </si>
  <si>
    <t>Ýsuflök roðflett og beinlaus</t>
  </si>
  <si>
    <t>Lax í heilu, slægður</t>
  </si>
  <si>
    <t>Sigin fiskur roðflettur (þorskur/ýsa)</t>
  </si>
  <si>
    <t>Skötuselur bein og himnuhreinsaður</t>
  </si>
  <si>
    <t>Meðalverð jan 2007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</si>
</sst>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9">
    <font>
      <sz val="10"/>
      <name val="Arial"/>
      <family val="0"/>
    </font>
    <font>
      <b/>
      <sz val="1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textRotation="90" wrapText="1"/>
    </xf>
    <xf numFmtId="0" fontId="2" fillId="0" borderId="3" xfId="0" applyFont="1" applyFill="1" applyBorder="1" applyAlignment="1">
      <alignment textRotation="90" wrapText="1"/>
    </xf>
    <xf numFmtId="0" fontId="2" fillId="0" borderId="4" xfId="0" applyFont="1" applyFill="1" applyBorder="1" applyAlignment="1">
      <alignment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164" fontId="2" fillId="2" borderId="7" xfId="0" applyNumberFormat="1" applyFont="1" applyFill="1" applyBorder="1" applyAlignment="1">
      <alignment horizontal="center" textRotation="90" wrapText="1"/>
    </xf>
    <xf numFmtId="0" fontId="2" fillId="3" borderId="8" xfId="0" applyFont="1" applyFill="1" applyBorder="1" applyAlignment="1">
      <alignment horizontal="center" textRotation="90" wrapText="1"/>
    </xf>
    <xf numFmtId="0" fontId="2" fillId="4" borderId="9" xfId="0" applyFont="1" applyFill="1" applyBorder="1" applyAlignment="1">
      <alignment horizontal="center" textRotation="90" wrapText="1"/>
    </xf>
    <xf numFmtId="164" fontId="2" fillId="5" borderId="7" xfId="0" applyNumberFormat="1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164" fontId="2" fillId="5" borderId="1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4" xfId="0" applyFon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/>
    </xf>
    <xf numFmtId="0" fontId="5" fillId="0" borderId="22" xfId="0" applyFont="1" applyFill="1" applyBorder="1" applyAlignment="1">
      <alignment/>
    </xf>
    <xf numFmtId="3" fontId="0" fillId="0" borderId="23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/>
    </xf>
    <xf numFmtId="0" fontId="0" fillId="0" borderId="0" xfId="0" applyAlignment="1">
      <alignment horizontal="center"/>
    </xf>
    <xf numFmtId="0" fontId="5" fillId="0" borderId="28" xfId="0" applyFont="1" applyFill="1" applyBorder="1" applyAlignment="1">
      <alignment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3" fontId="0" fillId="3" borderId="16" xfId="0" applyNumberFormat="1" applyFill="1" applyBorder="1" applyAlignment="1">
      <alignment horizontal="center"/>
    </xf>
    <xf numFmtId="3" fontId="0" fillId="3" borderId="24" xfId="0" applyNumberFormat="1" applyFont="1" applyFill="1" applyBorder="1" applyAlignment="1">
      <alignment horizontal="center"/>
    </xf>
    <xf numFmtId="3" fontId="0" fillId="4" borderId="24" xfId="0" applyNumberFormat="1" applyFill="1" applyBorder="1" applyAlignment="1">
      <alignment horizontal="center"/>
    </xf>
    <xf numFmtId="3" fontId="0" fillId="3" borderId="24" xfId="0" applyNumberForma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3" fontId="0" fillId="4" borderId="25" xfId="0" applyNumberForma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4" borderId="33" xfId="0" applyNumberFormat="1" applyFill="1" applyBorder="1" applyAlignment="1">
      <alignment horizontal="center"/>
    </xf>
    <xf numFmtId="164" fontId="8" fillId="2" borderId="27" xfId="0" applyNumberFormat="1" applyFont="1" applyFill="1" applyBorder="1" applyAlignment="1">
      <alignment/>
    </xf>
    <xf numFmtId="164" fontId="8" fillId="2" borderId="32" xfId="0" applyNumberFormat="1" applyFont="1" applyFill="1" applyBorder="1" applyAlignment="1">
      <alignment/>
    </xf>
    <xf numFmtId="3" fontId="0" fillId="4" borderId="16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4" fontId="8" fillId="2" borderId="3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9" sqref="V9"/>
    </sheetView>
  </sheetViews>
  <sheetFormatPr defaultColWidth="9.140625" defaultRowHeight="12.75"/>
  <cols>
    <col min="1" max="1" width="37.57421875" style="0" customWidth="1"/>
    <col min="2" max="18" width="6.28125" style="0" customWidth="1"/>
    <col min="19" max="19" width="4.57421875" style="0" customWidth="1"/>
    <col min="20" max="21" width="6.8515625" style="37" customWidth="1"/>
    <col min="22" max="22" width="6.421875" style="0" customWidth="1"/>
    <col min="23" max="24" width="6.28125" style="0" customWidth="1"/>
    <col min="25" max="25" width="7.421875" style="0" customWidth="1"/>
  </cols>
  <sheetData>
    <row r="1" spans="1:25" s="11" customFormat="1" ht="111.7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5" t="s">
        <v>18</v>
      </c>
      <c r="T1" s="6" t="s">
        <v>57</v>
      </c>
      <c r="U1" s="6" t="s">
        <v>19</v>
      </c>
      <c r="V1" s="7" t="s">
        <v>20</v>
      </c>
      <c r="W1" s="8" t="s">
        <v>21</v>
      </c>
      <c r="X1" s="9" t="s">
        <v>22</v>
      </c>
      <c r="Y1" s="10" t="s">
        <v>23</v>
      </c>
    </row>
    <row r="2" spans="1:25" s="20" customFormat="1" ht="18" customHeight="1" thickBot="1">
      <c r="A2" s="12" t="s">
        <v>24</v>
      </c>
      <c r="B2" s="13" t="s">
        <v>25</v>
      </c>
      <c r="C2" s="14" t="s">
        <v>25</v>
      </c>
      <c r="D2" s="14" t="s">
        <v>25</v>
      </c>
      <c r="E2" s="14" t="s">
        <v>25</v>
      </c>
      <c r="F2" s="14" t="s">
        <v>25</v>
      </c>
      <c r="G2" s="14" t="s">
        <v>25</v>
      </c>
      <c r="H2" s="14" t="s">
        <v>25</v>
      </c>
      <c r="I2" s="14" t="s">
        <v>25</v>
      </c>
      <c r="J2" s="14" t="s">
        <v>25</v>
      </c>
      <c r="K2" s="14" t="s">
        <v>25</v>
      </c>
      <c r="L2" s="14" t="s">
        <v>25</v>
      </c>
      <c r="M2" s="14" t="s">
        <v>25</v>
      </c>
      <c r="N2" s="14" t="s">
        <v>25</v>
      </c>
      <c r="O2" s="14" t="s">
        <v>25</v>
      </c>
      <c r="P2" s="14" t="s">
        <v>25</v>
      </c>
      <c r="Q2" s="14" t="s">
        <v>25</v>
      </c>
      <c r="R2" s="15" t="s">
        <v>25</v>
      </c>
      <c r="S2" s="16"/>
      <c r="T2" s="57"/>
      <c r="U2" s="58"/>
      <c r="V2" s="59"/>
      <c r="W2" s="17"/>
      <c r="X2" s="18"/>
      <c r="Y2" s="19"/>
    </row>
    <row r="3" spans="1:25" ht="14.25">
      <c r="A3" s="21" t="s">
        <v>26</v>
      </c>
      <c r="B3" s="22">
        <v>1949</v>
      </c>
      <c r="C3" s="23" t="s">
        <v>27</v>
      </c>
      <c r="D3" s="45">
        <v>1990</v>
      </c>
      <c r="E3" s="56">
        <v>1490</v>
      </c>
      <c r="F3" s="45">
        <v>1990</v>
      </c>
      <c r="G3" s="23">
        <v>1890</v>
      </c>
      <c r="H3" s="23">
        <v>1890</v>
      </c>
      <c r="I3" s="23">
        <v>1670</v>
      </c>
      <c r="J3" s="23">
        <v>1780</v>
      </c>
      <c r="K3" s="23" t="s">
        <v>27</v>
      </c>
      <c r="L3" s="23">
        <v>1890</v>
      </c>
      <c r="M3" s="45">
        <v>1990</v>
      </c>
      <c r="N3" s="23">
        <v>1690</v>
      </c>
      <c r="O3" s="23">
        <v>1650</v>
      </c>
      <c r="P3" s="23">
        <v>1565</v>
      </c>
      <c r="Q3" s="23" t="s">
        <v>27</v>
      </c>
      <c r="R3" s="24">
        <v>1495</v>
      </c>
      <c r="S3" s="25">
        <f>COUNT(B3:R3)</f>
        <v>14</v>
      </c>
      <c r="T3" s="22">
        <f>AVERAGE(B3:R3)</f>
        <v>1780.642857142857</v>
      </c>
      <c r="U3" s="23">
        <v>1533.75</v>
      </c>
      <c r="V3" s="60">
        <f aca="true" t="shared" si="0" ref="V3:V17">(T3-U3)/U3</f>
        <v>0.16097333799045288</v>
      </c>
      <c r="W3" s="26">
        <f aca="true" t="shared" si="1" ref="W3:W31">MAX(B3:R3)</f>
        <v>1990</v>
      </c>
      <c r="X3" s="27">
        <f aca="true" t="shared" si="2" ref="X3:X31">MIN(B3:R3)</f>
        <v>1490</v>
      </c>
      <c r="Y3" s="28">
        <f>(W3-X3)/X3</f>
        <v>0.33557046979865773</v>
      </c>
    </row>
    <row r="4" spans="1:25" ht="14.25">
      <c r="A4" s="29" t="s">
        <v>28</v>
      </c>
      <c r="B4" s="30">
        <v>1989</v>
      </c>
      <c r="C4" s="31">
        <v>1898</v>
      </c>
      <c r="D4" s="31">
        <v>1890</v>
      </c>
      <c r="E4" s="31">
        <v>1890</v>
      </c>
      <c r="F4" s="31">
        <v>1890</v>
      </c>
      <c r="G4" s="31">
        <v>1890</v>
      </c>
      <c r="H4" s="31">
        <v>1890</v>
      </c>
      <c r="I4" s="32">
        <v>1989</v>
      </c>
      <c r="J4" s="46">
        <v>2390</v>
      </c>
      <c r="K4" s="32" t="s">
        <v>27</v>
      </c>
      <c r="L4" s="32">
        <v>1890</v>
      </c>
      <c r="M4" s="31">
        <v>2190</v>
      </c>
      <c r="N4" s="31">
        <v>1790</v>
      </c>
      <c r="O4" s="31" t="s">
        <v>27</v>
      </c>
      <c r="P4" s="31">
        <v>1840</v>
      </c>
      <c r="Q4" s="47">
        <v>1398</v>
      </c>
      <c r="R4" s="33">
        <v>1678</v>
      </c>
      <c r="S4" s="34">
        <f aca="true" t="shared" si="3" ref="S4:S31">COUNT(B4:R4)</f>
        <v>15</v>
      </c>
      <c r="T4" s="30">
        <f aca="true" t="shared" si="4" ref="T4:T31">AVERAGE(B4:R4)</f>
        <v>1900.1333333333334</v>
      </c>
      <c r="U4" s="31">
        <v>1546.9473684210527</v>
      </c>
      <c r="V4" s="54">
        <f t="shared" si="0"/>
        <v>0.22831155870078026</v>
      </c>
      <c r="W4" s="35">
        <f t="shared" si="1"/>
        <v>2390</v>
      </c>
      <c r="X4" s="31">
        <f t="shared" si="2"/>
        <v>1398</v>
      </c>
      <c r="Y4" s="36">
        <f aca="true" t="shared" si="5" ref="Y4:Y31">(W4-X4)/X4</f>
        <v>0.709585121602289</v>
      </c>
    </row>
    <row r="5" spans="1:25" ht="14.25">
      <c r="A5" s="29" t="s">
        <v>29</v>
      </c>
      <c r="B5" s="30" t="s">
        <v>27</v>
      </c>
      <c r="C5" s="31" t="s">
        <v>27</v>
      </c>
      <c r="D5" s="48">
        <v>650</v>
      </c>
      <c r="E5" s="31">
        <v>480</v>
      </c>
      <c r="F5" s="48">
        <v>650</v>
      </c>
      <c r="G5" s="48">
        <v>650</v>
      </c>
      <c r="H5" s="48">
        <v>650</v>
      </c>
      <c r="I5" s="31" t="s">
        <v>27</v>
      </c>
      <c r="J5" s="31">
        <v>470</v>
      </c>
      <c r="K5" s="31">
        <v>510</v>
      </c>
      <c r="L5" s="48">
        <v>650</v>
      </c>
      <c r="M5" s="31">
        <v>490</v>
      </c>
      <c r="N5" s="31">
        <v>480</v>
      </c>
      <c r="O5" s="31">
        <v>490</v>
      </c>
      <c r="P5" s="47">
        <v>395</v>
      </c>
      <c r="Q5" s="31">
        <v>589</v>
      </c>
      <c r="R5" s="33" t="s">
        <v>27</v>
      </c>
      <c r="S5" s="34">
        <f t="shared" si="3"/>
        <v>13</v>
      </c>
      <c r="T5" s="30">
        <f t="shared" si="4"/>
        <v>550.3076923076923</v>
      </c>
      <c r="U5" s="31">
        <v>483.1578947368421</v>
      </c>
      <c r="V5" s="54">
        <f t="shared" si="0"/>
        <v>0.13898106251047423</v>
      </c>
      <c r="W5" s="35">
        <f t="shared" si="1"/>
        <v>650</v>
      </c>
      <c r="X5" s="31">
        <f t="shared" si="2"/>
        <v>395</v>
      </c>
      <c r="Y5" s="36">
        <f t="shared" si="5"/>
        <v>0.6455696202531646</v>
      </c>
    </row>
    <row r="6" spans="1:25" ht="14.25">
      <c r="A6" s="29" t="s">
        <v>52</v>
      </c>
      <c r="B6" s="49">
        <v>1098</v>
      </c>
      <c r="C6" s="31">
        <v>899</v>
      </c>
      <c r="D6" s="31">
        <v>1090</v>
      </c>
      <c r="E6" s="31">
        <v>980</v>
      </c>
      <c r="F6" s="31">
        <v>1090</v>
      </c>
      <c r="G6" s="31">
        <v>1090</v>
      </c>
      <c r="H6" s="31">
        <v>1090</v>
      </c>
      <c r="I6" s="31">
        <v>989</v>
      </c>
      <c r="J6" s="31">
        <v>890</v>
      </c>
      <c r="K6" s="47">
        <v>800</v>
      </c>
      <c r="L6" s="31">
        <v>1090</v>
      </c>
      <c r="M6" s="31">
        <v>990</v>
      </c>
      <c r="N6" s="31">
        <v>950</v>
      </c>
      <c r="O6" s="31">
        <v>995</v>
      </c>
      <c r="P6" s="31" t="s">
        <v>27</v>
      </c>
      <c r="Q6" s="31">
        <v>989</v>
      </c>
      <c r="R6" s="33">
        <v>938</v>
      </c>
      <c r="S6" s="34">
        <f t="shared" si="3"/>
        <v>16</v>
      </c>
      <c r="T6" s="30">
        <f t="shared" si="4"/>
        <v>998</v>
      </c>
      <c r="U6" s="31">
        <v>870.7727272727273</v>
      </c>
      <c r="V6" s="54">
        <f t="shared" si="0"/>
        <v>0.14610847209897168</v>
      </c>
      <c r="W6" s="35">
        <f t="shared" si="1"/>
        <v>1098</v>
      </c>
      <c r="X6" s="31">
        <f t="shared" si="2"/>
        <v>800</v>
      </c>
      <c r="Y6" s="36">
        <f t="shared" si="5"/>
        <v>0.3725</v>
      </c>
    </row>
    <row r="7" spans="1:25" ht="14.25">
      <c r="A7" s="29" t="s">
        <v>53</v>
      </c>
      <c r="B7" s="49">
        <v>1298</v>
      </c>
      <c r="C7" s="48">
        <v>1298</v>
      </c>
      <c r="D7" s="31">
        <v>1290</v>
      </c>
      <c r="E7" s="31" t="s">
        <v>27</v>
      </c>
      <c r="F7" s="31">
        <v>1290</v>
      </c>
      <c r="G7" s="31">
        <v>1290</v>
      </c>
      <c r="H7" s="31">
        <v>1290</v>
      </c>
      <c r="I7" s="31">
        <v>1289</v>
      </c>
      <c r="J7" s="31">
        <v>1180</v>
      </c>
      <c r="K7" s="47">
        <v>990</v>
      </c>
      <c r="L7" s="31">
        <v>1290</v>
      </c>
      <c r="M7" s="31">
        <v>1090</v>
      </c>
      <c r="N7" s="31">
        <v>1080</v>
      </c>
      <c r="O7" s="31">
        <v>1165</v>
      </c>
      <c r="P7" s="31">
        <v>1085</v>
      </c>
      <c r="Q7" s="31" t="s">
        <v>27</v>
      </c>
      <c r="R7" s="33">
        <v>1098</v>
      </c>
      <c r="S7" s="34">
        <f t="shared" si="3"/>
        <v>15</v>
      </c>
      <c r="T7" s="30">
        <f t="shared" si="4"/>
        <v>1201.5333333333333</v>
      </c>
      <c r="U7" s="31">
        <v>1022.7727272727273</v>
      </c>
      <c r="V7" s="54">
        <f t="shared" si="0"/>
        <v>0.1747803801312534</v>
      </c>
      <c r="W7" s="35">
        <f t="shared" si="1"/>
        <v>1298</v>
      </c>
      <c r="X7" s="31">
        <f t="shared" si="2"/>
        <v>990</v>
      </c>
      <c r="Y7" s="36">
        <f t="shared" si="5"/>
        <v>0.3111111111111111</v>
      </c>
    </row>
    <row r="8" spans="1:25" ht="14.25">
      <c r="A8" s="29" t="s">
        <v>30</v>
      </c>
      <c r="B8" s="30">
        <v>1098</v>
      </c>
      <c r="C8" s="31">
        <v>1098</v>
      </c>
      <c r="D8" s="31">
        <v>1090</v>
      </c>
      <c r="E8" s="31">
        <v>980</v>
      </c>
      <c r="F8" s="31">
        <v>1090</v>
      </c>
      <c r="G8" s="31">
        <v>1090</v>
      </c>
      <c r="H8" s="31">
        <v>1090</v>
      </c>
      <c r="I8" s="31">
        <v>1140</v>
      </c>
      <c r="J8" s="31">
        <v>890</v>
      </c>
      <c r="K8" s="47">
        <v>800</v>
      </c>
      <c r="L8" s="31">
        <v>1090</v>
      </c>
      <c r="M8" s="31">
        <v>990</v>
      </c>
      <c r="N8" s="31">
        <v>950</v>
      </c>
      <c r="O8" s="48">
        <v>1145</v>
      </c>
      <c r="P8" s="31">
        <v>895</v>
      </c>
      <c r="Q8" s="31">
        <v>1089</v>
      </c>
      <c r="R8" s="33">
        <v>975</v>
      </c>
      <c r="S8" s="34">
        <f t="shared" si="3"/>
        <v>17</v>
      </c>
      <c r="T8" s="30">
        <f t="shared" si="4"/>
        <v>1029.4117647058824</v>
      </c>
      <c r="U8" s="31">
        <v>929.9</v>
      </c>
      <c r="V8" s="54">
        <f t="shared" si="0"/>
        <v>0.10701340435087908</v>
      </c>
      <c r="W8" s="35">
        <f t="shared" si="1"/>
        <v>1145</v>
      </c>
      <c r="X8" s="31">
        <f t="shared" si="2"/>
        <v>800</v>
      </c>
      <c r="Y8" s="36">
        <f t="shared" si="5"/>
        <v>0.43125</v>
      </c>
    </row>
    <row r="9" spans="1:25" ht="14.25">
      <c r="A9" s="29" t="s">
        <v>31</v>
      </c>
      <c r="B9" s="30">
        <v>1198</v>
      </c>
      <c r="C9" s="31">
        <v>1298</v>
      </c>
      <c r="D9" s="31">
        <v>1390</v>
      </c>
      <c r="E9" s="31" t="s">
        <v>27</v>
      </c>
      <c r="F9" s="31">
        <v>1250</v>
      </c>
      <c r="G9" s="48">
        <v>1390</v>
      </c>
      <c r="H9" s="48">
        <v>1390</v>
      </c>
      <c r="I9" s="31">
        <v>1189</v>
      </c>
      <c r="J9" s="31">
        <v>1180</v>
      </c>
      <c r="K9" s="47">
        <v>1000</v>
      </c>
      <c r="L9" s="48">
        <v>1390</v>
      </c>
      <c r="M9" s="31">
        <v>1090</v>
      </c>
      <c r="N9" s="31">
        <v>1180</v>
      </c>
      <c r="O9" s="31">
        <v>1290</v>
      </c>
      <c r="P9" s="31">
        <v>1125</v>
      </c>
      <c r="Q9" s="31">
        <v>1199</v>
      </c>
      <c r="R9" s="33">
        <v>1128</v>
      </c>
      <c r="S9" s="34">
        <f t="shared" si="3"/>
        <v>16</v>
      </c>
      <c r="T9" s="30">
        <f t="shared" si="4"/>
        <v>1230.4375</v>
      </c>
      <c r="U9" s="31">
        <v>1088.142857142857</v>
      </c>
      <c r="V9" s="54">
        <f t="shared" si="0"/>
        <v>0.13076834711828808</v>
      </c>
      <c r="W9" s="35">
        <f t="shared" si="1"/>
        <v>1390</v>
      </c>
      <c r="X9" s="31">
        <f t="shared" si="2"/>
        <v>1000</v>
      </c>
      <c r="Y9" s="36">
        <f t="shared" si="5"/>
        <v>0.39</v>
      </c>
    </row>
    <row r="10" spans="1:25" ht="14.25">
      <c r="A10" s="29" t="s">
        <v>32</v>
      </c>
      <c r="B10" s="30">
        <v>879</v>
      </c>
      <c r="C10" s="31" t="s">
        <v>27</v>
      </c>
      <c r="D10" s="48">
        <v>1290</v>
      </c>
      <c r="E10" s="31">
        <v>890</v>
      </c>
      <c r="F10" s="48">
        <v>1290</v>
      </c>
      <c r="G10" s="48">
        <v>1290</v>
      </c>
      <c r="H10" s="48">
        <v>1290</v>
      </c>
      <c r="I10" s="31" t="s">
        <v>27</v>
      </c>
      <c r="J10" s="31">
        <v>890</v>
      </c>
      <c r="K10" s="31">
        <v>950</v>
      </c>
      <c r="L10" s="48">
        <v>1290</v>
      </c>
      <c r="M10" s="31">
        <v>990</v>
      </c>
      <c r="N10" s="31">
        <v>930</v>
      </c>
      <c r="O10" s="31">
        <v>995</v>
      </c>
      <c r="P10" s="31">
        <v>895</v>
      </c>
      <c r="Q10" s="31">
        <v>1199</v>
      </c>
      <c r="R10" s="50">
        <v>698</v>
      </c>
      <c r="S10" s="34">
        <f t="shared" si="3"/>
        <v>15</v>
      </c>
      <c r="T10" s="30">
        <f t="shared" si="4"/>
        <v>1051.0666666666666</v>
      </c>
      <c r="U10" s="31">
        <v>914.55</v>
      </c>
      <c r="V10" s="54">
        <f t="shared" si="0"/>
        <v>0.1492719552421045</v>
      </c>
      <c r="W10" s="35">
        <f t="shared" si="1"/>
        <v>1290</v>
      </c>
      <c r="X10" s="31">
        <f t="shared" si="2"/>
        <v>698</v>
      </c>
      <c r="Y10" s="36">
        <f t="shared" si="5"/>
        <v>0.8481375358166189</v>
      </c>
    </row>
    <row r="11" spans="1:25" ht="14.25">
      <c r="A11" s="29" t="s">
        <v>33</v>
      </c>
      <c r="B11" s="30" t="s">
        <v>27</v>
      </c>
      <c r="C11" s="31" t="s">
        <v>27</v>
      </c>
      <c r="D11" s="31" t="s">
        <v>27</v>
      </c>
      <c r="E11" s="31">
        <v>790</v>
      </c>
      <c r="F11" s="31" t="s">
        <v>27</v>
      </c>
      <c r="G11" s="31" t="s">
        <v>27</v>
      </c>
      <c r="H11" s="31" t="s">
        <v>27</v>
      </c>
      <c r="I11" s="31">
        <v>713</v>
      </c>
      <c r="J11" s="31" t="s">
        <v>27</v>
      </c>
      <c r="K11" s="31" t="s">
        <v>27</v>
      </c>
      <c r="L11" s="31" t="s">
        <v>27</v>
      </c>
      <c r="M11" s="31">
        <v>790</v>
      </c>
      <c r="N11" s="31">
        <v>680</v>
      </c>
      <c r="O11" s="47">
        <v>599</v>
      </c>
      <c r="P11" s="31">
        <v>765</v>
      </c>
      <c r="Q11" s="31" t="s">
        <v>27</v>
      </c>
      <c r="R11" s="51">
        <v>898</v>
      </c>
      <c r="S11" s="34">
        <f t="shared" si="3"/>
        <v>7</v>
      </c>
      <c r="T11" s="30">
        <f t="shared" si="4"/>
        <v>747.8571428571429</v>
      </c>
      <c r="U11" s="31">
        <v>729.9090909090909</v>
      </c>
      <c r="V11" s="54">
        <f t="shared" si="0"/>
        <v>0.024589434727683664</v>
      </c>
      <c r="W11" s="35">
        <f t="shared" si="1"/>
        <v>898</v>
      </c>
      <c r="X11" s="31">
        <f t="shared" si="2"/>
        <v>599</v>
      </c>
      <c r="Y11" s="36">
        <f t="shared" si="5"/>
        <v>0.4991652754590985</v>
      </c>
    </row>
    <row r="12" spans="1:25" ht="14.25">
      <c r="A12" s="29" t="s">
        <v>34</v>
      </c>
      <c r="B12" s="30" t="s">
        <v>27</v>
      </c>
      <c r="C12" s="31">
        <v>1298</v>
      </c>
      <c r="D12" s="48">
        <v>1590</v>
      </c>
      <c r="E12" s="31">
        <v>1170</v>
      </c>
      <c r="F12" s="48">
        <v>1590</v>
      </c>
      <c r="G12" s="48">
        <v>1590</v>
      </c>
      <c r="H12" s="48">
        <v>1590</v>
      </c>
      <c r="I12" s="31">
        <v>1189</v>
      </c>
      <c r="J12" s="31">
        <v>1180</v>
      </c>
      <c r="K12" s="31">
        <v>1000</v>
      </c>
      <c r="L12" s="48">
        <v>1590</v>
      </c>
      <c r="M12" s="31">
        <v>1190</v>
      </c>
      <c r="N12" s="31">
        <v>1180</v>
      </c>
      <c r="O12" s="31" t="s">
        <v>27</v>
      </c>
      <c r="P12" s="31">
        <v>1195</v>
      </c>
      <c r="Q12" s="31">
        <v>1089</v>
      </c>
      <c r="R12" s="50">
        <v>838</v>
      </c>
      <c r="S12" s="34">
        <f t="shared" si="3"/>
        <v>15</v>
      </c>
      <c r="T12" s="30">
        <f t="shared" si="4"/>
        <v>1285.2666666666667</v>
      </c>
      <c r="U12" s="31">
        <v>1103.35</v>
      </c>
      <c r="V12" s="54">
        <f t="shared" si="0"/>
        <v>0.16487666349450922</v>
      </c>
      <c r="W12" s="35">
        <f t="shared" si="1"/>
        <v>1590</v>
      </c>
      <c r="X12" s="31">
        <f t="shared" si="2"/>
        <v>838</v>
      </c>
      <c r="Y12" s="36">
        <f t="shared" si="5"/>
        <v>0.8973747016706444</v>
      </c>
    </row>
    <row r="13" spans="1:25" ht="14.25">
      <c r="A13" s="29" t="s">
        <v>35</v>
      </c>
      <c r="B13" s="30">
        <v>1098</v>
      </c>
      <c r="C13" s="31" t="s">
        <v>27</v>
      </c>
      <c r="D13" s="48">
        <v>1590</v>
      </c>
      <c r="E13" s="31" t="s">
        <v>27</v>
      </c>
      <c r="F13" s="48">
        <v>1590</v>
      </c>
      <c r="G13" s="48">
        <v>1590</v>
      </c>
      <c r="H13" s="48">
        <v>1590</v>
      </c>
      <c r="I13" s="31" t="s">
        <v>27</v>
      </c>
      <c r="J13" s="31" t="s">
        <v>27</v>
      </c>
      <c r="K13" s="47">
        <v>1000</v>
      </c>
      <c r="L13" s="48">
        <v>1590</v>
      </c>
      <c r="M13" s="31" t="s">
        <v>27</v>
      </c>
      <c r="N13" s="31">
        <v>1180</v>
      </c>
      <c r="O13" s="31">
        <v>1390</v>
      </c>
      <c r="P13" s="31">
        <v>1195</v>
      </c>
      <c r="Q13" s="31" t="s">
        <v>27</v>
      </c>
      <c r="R13" s="33" t="s">
        <v>27</v>
      </c>
      <c r="S13" s="34">
        <f t="shared" si="3"/>
        <v>10</v>
      </c>
      <c r="T13" s="30">
        <f t="shared" si="4"/>
        <v>1381.3</v>
      </c>
      <c r="U13" s="31">
        <v>1053.3636363636363</v>
      </c>
      <c r="V13" s="54">
        <f t="shared" si="0"/>
        <v>0.3113230344351429</v>
      </c>
      <c r="W13" s="35">
        <f t="shared" si="1"/>
        <v>1590</v>
      </c>
      <c r="X13" s="31">
        <f t="shared" si="2"/>
        <v>1000</v>
      </c>
      <c r="Y13" s="36">
        <f t="shared" si="5"/>
        <v>0.59</v>
      </c>
    </row>
    <row r="14" spans="1:25" ht="14.25">
      <c r="A14" s="29" t="s">
        <v>36</v>
      </c>
      <c r="B14" s="30">
        <v>495</v>
      </c>
      <c r="C14" s="31" t="s">
        <v>27</v>
      </c>
      <c r="D14" s="31" t="s">
        <v>27</v>
      </c>
      <c r="E14" s="31">
        <v>680</v>
      </c>
      <c r="F14" s="31" t="s">
        <v>27</v>
      </c>
      <c r="G14" s="48">
        <v>790</v>
      </c>
      <c r="H14" s="31" t="s">
        <v>27</v>
      </c>
      <c r="I14" s="31" t="s">
        <v>27</v>
      </c>
      <c r="J14" s="31">
        <v>690</v>
      </c>
      <c r="K14" s="31" t="s">
        <v>27</v>
      </c>
      <c r="L14" s="48">
        <v>790</v>
      </c>
      <c r="M14" s="31">
        <v>590</v>
      </c>
      <c r="N14" s="31">
        <v>680</v>
      </c>
      <c r="O14" s="31" t="s">
        <v>27</v>
      </c>
      <c r="P14" s="31">
        <v>645</v>
      </c>
      <c r="Q14" s="31" t="s">
        <v>27</v>
      </c>
      <c r="R14" s="50">
        <v>458</v>
      </c>
      <c r="S14" s="34">
        <f t="shared" si="3"/>
        <v>9</v>
      </c>
      <c r="T14" s="30">
        <f t="shared" si="4"/>
        <v>646.4444444444445</v>
      </c>
      <c r="U14" s="31">
        <v>567.0909090909091</v>
      </c>
      <c r="V14" s="54">
        <f t="shared" si="0"/>
        <v>0.13993088953012</v>
      </c>
      <c r="W14" s="35">
        <f t="shared" si="1"/>
        <v>790</v>
      </c>
      <c r="X14" s="31">
        <f t="shared" si="2"/>
        <v>458</v>
      </c>
      <c r="Y14" s="36">
        <f t="shared" si="5"/>
        <v>0.7248908296943232</v>
      </c>
    </row>
    <row r="15" spans="1:25" ht="14.25">
      <c r="A15" s="29" t="s">
        <v>37</v>
      </c>
      <c r="B15" s="30">
        <v>495</v>
      </c>
      <c r="C15" s="31" t="s">
        <v>27</v>
      </c>
      <c r="D15" s="31" t="s">
        <v>27</v>
      </c>
      <c r="E15" s="31">
        <v>680</v>
      </c>
      <c r="F15" s="31" t="s">
        <v>27</v>
      </c>
      <c r="G15" s="48">
        <v>790</v>
      </c>
      <c r="H15" s="31" t="s">
        <v>27</v>
      </c>
      <c r="I15" s="31" t="s">
        <v>27</v>
      </c>
      <c r="J15" s="31">
        <v>690</v>
      </c>
      <c r="K15" s="31" t="s">
        <v>27</v>
      </c>
      <c r="L15" s="48">
        <v>790</v>
      </c>
      <c r="M15" s="31">
        <v>590</v>
      </c>
      <c r="N15" s="31">
        <v>680</v>
      </c>
      <c r="O15" s="31" t="s">
        <v>27</v>
      </c>
      <c r="P15" s="31">
        <v>645</v>
      </c>
      <c r="Q15" s="31">
        <v>649</v>
      </c>
      <c r="R15" s="50">
        <v>458</v>
      </c>
      <c r="S15" s="34">
        <f t="shared" si="3"/>
        <v>10</v>
      </c>
      <c r="T15" s="30">
        <f t="shared" si="4"/>
        <v>646.7</v>
      </c>
      <c r="U15" s="31">
        <v>581.5</v>
      </c>
      <c r="V15" s="54">
        <f t="shared" si="0"/>
        <v>0.11212381771281177</v>
      </c>
      <c r="W15" s="35">
        <f t="shared" si="1"/>
        <v>790</v>
      </c>
      <c r="X15" s="31">
        <f t="shared" si="2"/>
        <v>458</v>
      </c>
      <c r="Y15" s="36">
        <f t="shared" si="5"/>
        <v>0.7248908296943232</v>
      </c>
    </row>
    <row r="16" spans="1:25" ht="14.25">
      <c r="A16" s="29" t="s">
        <v>38</v>
      </c>
      <c r="B16" s="30">
        <v>1298</v>
      </c>
      <c r="C16" s="31" t="s">
        <v>27</v>
      </c>
      <c r="D16" s="31">
        <v>1290</v>
      </c>
      <c r="E16" s="31">
        <v>1170</v>
      </c>
      <c r="F16" s="31">
        <v>1290</v>
      </c>
      <c r="G16" s="31">
        <v>1290</v>
      </c>
      <c r="H16" s="31">
        <v>1290</v>
      </c>
      <c r="I16" s="31">
        <v>1089</v>
      </c>
      <c r="J16" s="48">
        <v>1350</v>
      </c>
      <c r="K16" s="31">
        <v>950</v>
      </c>
      <c r="L16" s="31">
        <v>1290</v>
      </c>
      <c r="M16" s="31">
        <v>1090</v>
      </c>
      <c r="N16" s="31">
        <v>1150</v>
      </c>
      <c r="O16" s="31">
        <v>1125</v>
      </c>
      <c r="P16" s="31">
        <v>1095</v>
      </c>
      <c r="Q16" s="31" t="s">
        <v>27</v>
      </c>
      <c r="R16" s="50">
        <v>798</v>
      </c>
      <c r="S16" s="34">
        <f t="shared" si="3"/>
        <v>15</v>
      </c>
      <c r="T16" s="30">
        <f t="shared" si="4"/>
        <v>1171</v>
      </c>
      <c r="U16" s="31">
        <v>1063.6470588235295</v>
      </c>
      <c r="V16" s="54">
        <f t="shared" si="0"/>
        <v>0.10092910076318981</v>
      </c>
      <c r="W16" s="35">
        <f t="shared" si="1"/>
        <v>1350</v>
      </c>
      <c r="X16" s="31">
        <f t="shared" si="2"/>
        <v>798</v>
      </c>
      <c r="Y16" s="36">
        <f t="shared" si="5"/>
        <v>0.6917293233082706</v>
      </c>
    </row>
    <row r="17" spans="1:25" ht="14.25">
      <c r="A17" s="29" t="s">
        <v>39</v>
      </c>
      <c r="B17" s="30">
        <v>1298</v>
      </c>
      <c r="C17" s="31" t="s">
        <v>27</v>
      </c>
      <c r="D17" s="31">
        <v>1290</v>
      </c>
      <c r="E17" s="31">
        <v>1170</v>
      </c>
      <c r="F17" s="31">
        <v>1290</v>
      </c>
      <c r="G17" s="31">
        <v>1290</v>
      </c>
      <c r="H17" s="31">
        <v>1290</v>
      </c>
      <c r="I17" s="31">
        <v>1089</v>
      </c>
      <c r="J17" s="48">
        <v>1350</v>
      </c>
      <c r="K17" s="31" t="s">
        <v>27</v>
      </c>
      <c r="L17" s="31">
        <v>1290</v>
      </c>
      <c r="M17" s="31">
        <v>1090</v>
      </c>
      <c r="N17" s="31">
        <v>1150</v>
      </c>
      <c r="O17" s="31">
        <v>1225</v>
      </c>
      <c r="P17" s="31">
        <v>1095</v>
      </c>
      <c r="Q17" s="31">
        <v>1198</v>
      </c>
      <c r="R17" s="50">
        <v>798</v>
      </c>
      <c r="S17" s="34">
        <f t="shared" si="3"/>
        <v>15</v>
      </c>
      <c r="T17" s="30">
        <f t="shared" si="4"/>
        <v>1194.2</v>
      </c>
      <c r="U17" s="31">
        <v>1044.3333333333333</v>
      </c>
      <c r="V17" s="54">
        <f t="shared" si="0"/>
        <v>0.14350462815193119</v>
      </c>
      <c r="W17" s="35">
        <f t="shared" si="1"/>
        <v>1350</v>
      </c>
      <c r="X17" s="31">
        <f t="shared" si="2"/>
        <v>798</v>
      </c>
      <c r="Y17" s="36">
        <f t="shared" si="5"/>
        <v>0.6917293233082706</v>
      </c>
    </row>
    <row r="18" spans="1:25" ht="14.25">
      <c r="A18" s="29" t="s">
        <v>40</v>
      </c>
      <c r="B18" s="30" t="s">
        <v>27</v>
      </c>
      <c r="C18" s="31">
        <v>798</v>
      </c>
      <c r="D18" s="31" t="s">
        <v>27</v>
      </c>
      <c r="E18" s="31" t="s">
        <v>27</v>
      </c>
      <c r="F18" s="31" t="s">
        <v>27</v>
      </c>
      <c r="G18" s="31">
        <v>980</v>
      </c>
      <c r="H18" s="48">
        <v>1190</v>
      </c>
      <c r="I18" s="31" t="s">
        <v>27</v>
      </c>
      <c r="J18" s="31" t="s">
        <v>27</v>
      </c>
      <c r="K18" s="31" t="s">
        <v>27</v>
      </c>
      <c r="L18" s="31" t="s">
        <v>27</v>
      </c>
      <c r="M18" s="31">
        <v>790</v>
      </c>
      <c r="N18" s="47">
        <v>650</v>
      </c>
      <c r="O18" s="31" t="s">
        <v>27</v>
      </c>
      <c r="P18" s="31">
        <v>795</v>
      </c>
      <c r="Q18" s="31">
        <v>695</v>
      </c>
      <c r="R18" s="33">
        <v>678</v>
      </c>
      <c r="S18" s="34">
        <f t="shared" si="3"/>
        <v>8</v>
      </c>
      <c r="T18" s="30">
        <f t="shared" si="4"/>
        <v>822</v>
      </c>
      <c r="U18" s="31"/>
      <c r="V18" s="54"/>
      <c r="W18" s="35">
        <f t="shared" si="1"/>
        <v>1190</v>
      </c>
      <c r="X18" s="31">
        <f t="shared" si="2"/>
        <v>650</v>
      </c>
      <c r="Y18" s="36">
        <f t="shared" si="5"/>
        <v>0.8307692307692308</v>
      </c>
    </row>
    <row r="19" spans="1:25" ht="14.25">
      <c r="A19" s="29" t="s">
        <v>41</v>
      </c>
      <c r="B19" s="30" t="s">
        <v>27</v>
      </c>
      <c r="C19" s="31" t="s">
        <v>27</v>
      </c>
      <c r="D19" s="31">
        <v>980</v>
      </c>
      <c r="E19" s="31" t="s">
        <v>27</v>
      </c>
      <c r="F19" s="31" t="s">
        <v>27</v>
      </c>
      <c r="G19" s="31">
        <v>980</v>
      </c>
      <c r="H19" s="31">
        <v>980</v>
      </c>
      <c r="I19" s="31">
        <v>989</v>
      </c>
      <c r="J19" s="31">
        <v>990</v>
      </c>
      <c r="K19" s="31">
        <v>900</v>
      </c>
      <c r="L19" s="31">
        <v>980</v>
      </c>
      <c r="M19" s="31">
        <v>890</v>
      </c>
      <c r="N19" s="31">
        <v>890</v>
      </c>
      <c r="O19" s="48">
        <v>1090</v>
      </c>
      <c r="P19" s="47">
        <v>865</v>
      </c>
      <c r="Q19" s="31" t="s">
        <v>27</v>
      </c>
      <c r="R19" s="33" t="s">
        <v>27</v>
      </c>
      <c r="S19" s="34">
        <f t="shared" si="3"/>
        <v>11</v>
      </c>
      <c r="T19" s="30">
        <f t="shared" si="4"/>
        <v>957.6363636363636</v>
      </c>
      <c r="U19" s="31">
        <v>883.8125</v>
      </c>
      <c r="V19" s="54">
        <f>(T19-U19)/U19</f>
        <v>0.0835288747741898</v>
      </c>
      <c r="W19" s="35">
        <f t="shared" si="1"/>
        <v>1090</v>
      </c>
      <c r="X19" s="31">
        <f t="shared" si="2"/>
        <v>865</v>
      </c>
      <c r="Y19" s="36">
        <f t="shared" si="5"/>
        <v>0.26011560693641617</v>
      </c>
    </row>
    <row r="20" spans="1:25" ht="14.25">
      <c r="A20" s="29" t="s">
        <v>42</v>
      </c>
      <c r="B20" s="49">
        <v>1449</v>
      </c>
      <c r="C20" s="31">
        <v>1198</v>
      </c>
      <c r="D20" s="31">
        <v>1280</v>
      </c>
      <c r="E20" s="31">
        <v>1090</v>
      </c>
      <c r="F20" s="31">
        <v>1280</v>
      </c>
      <c r="G20" s="31">
        <v>1280</v>
      </c>
      <c r="H20" s="31">
        <v>1280</v>
      </c>
      <c r="I20" s="31">
        <v>989</v>
      </c>
      <c r="J20" s="31">
        <v>1390</v>
      </c>
      <c r="K20" s="31" t="s">
        <v>27</v>
      </c>
      <c r="L20" s="31">
        <v>1280</v>
      </c>
      <c r="M20" s="31">
        <v>1250</v>
      </c>
      <c r="N20" s="31">
        <v>1180</v>
      </c>
      <c r="O20" s="31" t="s">
        <v>27</v>
      </c>
      <c r="P20" s="47">
        <v>885</v>
      </c>
      <c r="Q20" s="31" t="s">
        <v>27</v>
      </c>
      <c r="R20" s="33">
        <v>998</v>
      </c>
      <c r="S20" s="34">
        <f t="shared" si="3"/>
        <v>14</v>
      </c>
      <c r="T20" s="30">
        <f t="shared" si="4"/>
        <v>1202.0714285714287</v>
      </c>
      <c r="U20" s="31">
        <v>1055.5294117647059</v>
      </c>
      <c r="V20" s="54">
        <f>(T20-U20)/U20</f>
        <v>0.13883271766129557</v>
      </c>
      <c r="W20" s="35">
        <f t="shared" si="1"/>
        <v>1449</v>
      </c>
      <c r="X20" s="31">
        <f t="shared" si="2"/>
        <v>885</v>
      </c>
      <c r="Y20" s="36">
        <f t="shared" si="5"/>
        <v>0.6372881355932203</v>
      </c>
    </row>
    <row r="21" spans="1:25" ht="14.25">
      <c r="A21" s="29" t="s">
        <v>54</v>
      </c>
      <c r="B21" s="30">
        <v>949</v>
      </c>
      <c r="C21" s="31" t="s">
        <v>27</v>
      </c>
      <c r="D21" s="48">
        <v>980</v>
      </c>
      <c r="E21" s="31" t="s">
        <v>27</v>
      </c>
      <c r="F21" s="48">
        <v>980</v>
      </c>
      <c r="G21" s="48">
        <v>980</v>
      </c>
      <c r="H21" s="31">
        <v>890</v>
      </c>
      <c r="I21" s="47">
        <v>589</v>
      </c>
      <c r="J21" s="31" t="s">
        <v>27</v>
      </c>
      <c r="K21" s="31">
        <v>800</v>
      </c>
      <c r="L21" s="48">
        <v>980</v>
      </c>
      <c r="M21" s="31">
        <v>890</v>
      </c>
      <c r="N21" s="31">
        <v>750</v>
      </c>
      <c r="O21" s="31" t="s">
        <v>27</v>
      </c>
      <c r="P21" s="31">
        <v>745</v>
      </c>
      <c r="Q21" s="31" t="s">
        <v>27</v>
      </c>
      <c r="R21" s="33">
        <v>655</v>
      </c>
      <c r="S21" s="34">
        <f t="shared" si="3"/>
        <v>12</v>
      </c>
      <c r="T21" s="30">
        <f t="shared" si="4"/>
        <v>849</v>
      </c>
      <c r="U21" s="31">
        <v>685</v>
      </c>
      <c r="V21" s="54">
        <f>(T21-U21)/U21</f>
        <v>0.23941605839416058</v>
      </c>
      <c r="W21" s="35">
        <f t="shared" si="1"/>
        <v>980</v>
      </c>
      <c r="X21" s="31">
        <f t="shared" si="2"/>
        <v>589</v>
      </c>
      <c r="Y21" s="36">
        <f t="shared" si="5"/>
        <v>0.6638370118845501</v>
      </c>
    </row>
    <row r="22" spans="1:25" ht="14.25">
      <c r="A22" s="29" t="s">
        <v>43</v>
      </c>
      <c r="B22" s="30">
        <v>1490</v>
      </c>
      <c r="C22" s="31" t="s">
        <v>27</v>
      </c>
      <c r="D22" s="48">
        <v>1690</v>
      </c>
      <c r="E22" s="31">
        <v>1290</v>
      </c>
      <c r="F22" s="48">
        <v>1690</v>
      </c>
      <c r="G22" s="48">
        <v>1690</v>
      </c>
      <c r="H22" s="48">
        <v>1690</v>
      </c>
      <c r="I22" s="31">
        <v>1489</v>
      </c>
      <c r="J22" s="31">
        <v>1390</v>
      </c>
      <c r="K22" s="47">
        <v>900</v>
      </c>
      <c r="L22" s="48">
        <v>1690</v>
      </c>
      <c r="M22" s="31">
        <v>1390</v>
      </c>
      <c r="N22" s="31">
        <v>1290</v>
      </c>
      <c r="O22" s="31">
        <v>1390</v>
      </c>
      <c r="P22" s="31">
        <v>1345</v>
      </c>
      <c r="Q22" s="31" t="s">
        <v>27</v>
      </c>
      <c r="R22" s="33">
        <v>1198</v>
      </c>
      <c r="S22" s="34">
        <f t="shared" si="3"/>
        <v>15</v>
      </c>
      <c r="T22" s="30">
        <f t="shared" si="4"/>
        <v>1441.4666666666667</v>
      </c>
      <c r="U22" s="31">
        <v>1209.7142857142858</v>
      </c>
      <c r="V22" s="54">
        <f>(T22-U22)/U22</f>
        <v>0.19157612974334748</v>
      </c>
      <c r="W22" s="35">
        <f t="shared" si="1"/>
        <v>1690</v>
      </c>
      <c r="X22" s="31">
        <f t="shared" si="2"/>
        <v>900</v>
      </c>
      <c r="Y22" s="36">
        <f t="shared" si="5"/>
        <v>0.8777777777777778</v>
      </c>
    </row>
    <row r="23" spans="1:25" ht="14.25">
      <c r="A23" s="29" t="s">
        <v>44</v>
      </c>
      <c r="B23" s="30">
        <v>998</v>
      </c>
      <c r="C23" s="31" t="s">
        <v>27</v>
      </c>
      <c r="D23" s="48">
        <v>1090</v>
      </c>
      <c r="E23" s="31">
        <v>980</v>
      </c>
      <c r="F23" s="48">
        <v>1090</v>
      </c>
      <c r="G23" s="48">
        <v>1090</v>
      </c>
      <c r="H23" s="48">
        <v>1090</v>
      </c>
      <c r="I23" s="31">
        <v>989</v>
      </c>
      <c r="J23" s="48">
        <v>1090</v>
      </c>
      <c r="K23" s="31">
        <v>900</v>
      </c>
      <c r="L23" s="46">
        <v>1090</v>
      </c>
      <c r="M23" s="31">
        <v>990</v>
      </c>
      <c r="N23" s="31">
        <v>950</v>
      </c>
      <c r="O23" s="31">
        <v>875</v>
      </c>
      <c r="P23" s="31">
        <v>895</v>
      </c>
      <c r="Q23" s="31">
        <v>989</v>
      </c>
      <c r="R23" s="50">
        <v>798</v>
      </c>
      <c r="S23" s="34">
        <f t="shared" si="3"/>
        <v>16</v>
      </c>
      <c r="T23" s="30">
        <f t="shared" si="4"/>
        <v>994</v>
      </c>
      <c r="U23" s="31">
        <v>880.8</v>
      </c>
      <c r="V23" s="54">
        <f>(T23-U23)/U23</f>
        <v>0.12851952770208908</v>
      </c>
      <c r="W23" s="35">
        <f t="shared" si="1"/>
        <v>1090</v>
      </c>
      <c r="X23" s="31">
        <f t="shared" si="2"/>
        <v>798</v>
      </c>
      <c r="Y23" s="36">
        <f t="shared" si="5"/>
        <v>0.3659147869674185</v>
      </c>
    </row>
    <row r="24" spans="1:25" ht="14.25">
      <c r="A24" s="29" t="s">
        <v>45</v>
      </c>
      <c r="B24" s="30">
        <v>749</v>
      </c>
      <c r="C24" s="31" t="s">
        <v>27</v>
      </c>
      <c r="D24" s="31" t="s">
        <v>27</v>
      </c>
      <c r="E24" s="31" t="s">
        <v>27</v>
      </c>
      <c r="F24" s="31">
        <v>980</v>
      </c>
      <c r="G24" s="31">
        <v>980</v>
      </c>
      <c r="H24" s="31" t="s">
        <v>27</v>
      </c>
      <c r="I24" s="47">
        <v>620</v>
      </c>
      <c r="J24" s="31">
        <v>890</v>
      </c>
      <c r="K24" s="31" t="s">
        <v>27</v>
      </c>
      <c r="L24" s="31" t="s">
        <v>27</v>
      </c>
      <c r="M24" s="48">
        <v>990</v>
      </c>
      <c r="N24" s="31" t="s">
        <v>27</v>
      </c>
      <c r="O24" s="31" t="s">
        <v>27</v>
      </c>
      <c r="P24" s="31">
        <v>665</v>
      </c>
      <c r="Q24" s="31" t="s">
        <v>27</v>
      </c>
      <c r="R24" s="33">
        <v>698</v>
      </c>
      <c r="S24" s="34">
        <f t="shared" si="3"/>
        <v>8</v>
      </c>
      <c r="T24" s="30">
        <f t="shared" si="4"/>
        <v>821.5</v>
      </c>
      <c r="U24" s="31"/>
      <c r="V24" s="54"/>
      <c r="W24" s="35">
        <f t="shared" si="1"/>
        <v>990</v>
      </c>
      <c r="X24" s="31">
        <f t="shared" si="2"/>
        <v>620</v>
      </c>
      <c r="Y24" s="36">
        <f t="shared" si="5"/>
        <v>0.5967741935483871</v>
      </c>
    </row>
    <row r="25" spans="1:25" ht="14.25">
      <c r="A25" s="29" t="s">
        <v>46</v>
      </c>
      <c r="B25" s="30">
        <v>1298</v>
      </c>
      <c r="C25" s="31">
        <v>1598</v>
      </c>
      <c r="D25" s="31">
        <v>1690</v>
      </c>
      <c r="E25" s="31" t="s">
        <v>27</v>
      </c>
      <c r="F25" s="48">
        <v>1690</v>
      </c>
      <c r="G25" s="48">
        <v>1690</v>
      </c>
      <c r="H25" s="48">
        <v>1690</v>
      </c>
      <c r="I25" s="31">
        <v>1248</v>
      </c>
      <c r="J25" s="31">
        <v>1390</v>
      </c>
      <c r="K25" s="31" t="s">
        <v>27</v>
      </c>
      <c r="L25" s="48">
        <v>1690</v>
      </c>
      <c r="M25" s="31">
        <v>1590</v>
      </c>
      <c r="N25" s="31">
        <v>1490</v>
      </c>
      <c r="O25" s="31">
        <v>1350</v>
      </c>
      <c r="P25" s="47">
        <v>1055</v>
      </c>
      <c r="Q25" s="31" t="s">
        <v>27</v>
      </c>
      <c r="R25" s="33">
        <v>1298</v>
      </c>
      <c r="S25" s="34">
        <f t="shared" si="3"/>
        <v>14</v>
      </c>
      <c r="T25" s="30">
        <f t="shared" si="4"/>
        <v>1483.357142857143</v>
      </c>
      <c r="U25" s="31">
        <v>1291.875</v>
      </c>
      <c r="V25" s="54">
        <f aca="true" t="shared" si="6" ref="V25:V30">(T25-U25)/U25</f>
        <v>0.14822033312599353</v>
      </c>
      <c r="W25" s="35">
        <f t="shared" si="1"/>
        <v>1690</v>
      </c>
      <c r="X25" s="31">
        <f t="shared" si="2"/>
        <v>1055</v>
      </c>
      <c r="Y25" s="36">
        <f t="shared" si="5"/>
        <v>0.6018957345971564</v>
      </c>
    </row>
    <row r="26" spans="1:25" ht="14.25">
      <c r="A26" s="29" t="s">
        <v>55</v>
      </c>
      <c r="B26" s="30">
        <v>869</v>
      </c>
      <c r="C26" s="31" t="s">
        <v>27</v>
      </c>
      <c r="D26" s="31" t="s">
        <v>27</v>
      </c>
      <c r="E26" s="31" t="s">
        <v>27</v>
      </c>
      <c r="F26" s="31" t="s">
        <v>27</v>
      </c>
      <c r="G26" s="31" t="s">
        <v>27</v>
      </c>
      <c r="H26" s="31" t="s">
        <v>27</v>
      </c>
      <c r="I26" s="31" t="s">
        <v>27</v>
      </c>
      <c r="J26" s="31">
        <v>1180</v>
      </c>
      <c r="K26" s="47">
        <v>850</v>
      </c>
      <c r="L26" s="31" t="s">
        <v>27</v>
      </c>
      <c r="M26" s="31">
        <v>1090</v>
      </c>
      <c r="N26" s="48">
        <v>1250</v>
      </c>
      <c r="O26" s="31">
        <v>895</v>
      </c>
      <c r="P26" s="31">
        <v>855</v>
      </c>
      <c r="Q26" s="31" t="s">
        <v>27</v>
      </c>
      <c r="R26" s="33">
        <v>878</v>
      </c>
      <c r="S26" s="34">
        <f t="shared" si="3"/>
        <v>8</v>
      </c>
      <c r="T26" s="30">
        <f t="shared" si="4"/>
        <v>983.375</v>
      </c>
      <c r="U26" s="31">
        <v>952.7333333333333</v>
      </c>
      <c r="V26" s="54">
        <f t="shared" si="6"/>
        <v>0.03216185011545727</v>
      </c>
      <c r="W26" s="35">
        <f t="shared" si="1"/>
        <v>1250</v>
      </c>
      <c r="X26" s="31">
        <f t="shared" si="2"/>
        <v>850</v>
      </c>
      <c r="Y26" s="36">
        <f t="shared" si="5"/>
        <v>0.47058823529411764</v>
      </c>
    </row>
    <row r="27" spans="1:25" ht="14.25">
      <c r="A27" s="29" t="s">
        <v>47</v>
      </c>
      <c r="B27" s="30" t="s">
        <v>27</v>
      </c>
      <c r="C27" s="31" t="s">
        <v>27</v>
      </c>
      <c r="D27" s="31">
        <v>1090</v>
      </c>
      <c r="E27" s="31" t="s">
        <v>27</v>
      </c>
      <c r="F27" s="31" t="s">
        <v>27</v>
      </c>
      <c r="G27" s="48">
        <v>1190</v>
      </c>
      <c r="H27" s="31">
        <v>1090</v>
      </c>
      <c r="I27" s="31" t="s">
        <v>27</v>
      </c>
      <c r="J27" s="31" t="s">
        <v>27</v>
      </c>
      <c r="K27" s="31" t="s">
        <v>27</v>
      </c>
      <c r="L27" s="31" t="s">
        <v>27</v>
      </c>
      <c r="M27" s="31">
        <v>890</v>
      </c>
      <c r="N27" s="31">
        <v>980</v>
      </c>
      <c r="O27" s="47">
        <v>850</v>
      </c>
      <c r="P27" s="31">
        <v>995</v>
      </c>
      <c r="Q27" s="31" t="s">
        <v>27</v>
      </c>
      <c r="R27" s="33" t="s">
        <v>27</v>
      </c>
      <c r="S27" s="34">
        <f t="shared" si="3"/>
        <v>7</v>
      </c>
      <c r="T27" s="30">
        <f t="shared" si="4"/>
        <v>1012.1428571428571</v>
      </c>
      <c r="U27" s="31">
        <v>1020</v>
      </c>
      <c r="V27" s="54">
        <f t="shared" si="6"/>
        <v>-0.007703081232493029</v>
      </c>
      <c r="W27" s="35">
        <f t="shared" si="1"/>
        <v>1190</v>
      </c>
      <c r="X27" s="31">
        <f t="shared" si="2"/>
        <v>850</v>
      </c>
      <c r="Y27" s="36">
        <f t="shared" si="5"/>
        <v>0.4</v>
      </c>
    </row>
    <row r="28" spans="1:25" ht="14.25">
      <c r="A28" s="29" t="s">
        <v>48</v>
      </c>
      <c r="B28" s="30" t="s">
        <v>27</v>
      </c>
      <c r="C28" s="31" t="s">
        <v>27</v>
      </c>
      <c r="D28" s="31">
        <v>1090</v>
      </c>
      <c r="E28" s="31" t="s">
        <v>27</v>
      </c>
      <c r="F28" s="31" t="s">
        <v>27</v>
      </c>
      <c r="G28" s="48">
        <v>1190</v>
      </c>
      <c r="H28" s="48">
        <v>1190</v>
      </c>
      <c r="I28" s="31" t="s">
        <v>27</v>
      </c>
      <c r="J28" s="31" t="s">
        <v>27</v>
      </c>
      <c r="K28" s="31" t="s">
        <v>27</v>
      </c>
      <c r="L28" s="31" t="s">
        <v>27</v>
      </c>
      <c r="M28" s="31">
        <v>890</v>
      </c>
      <c r="N28" s="31" t="s">
        <v>27</v>
      </c>
      <c r="O28" s="47">
        <v>850</v>
      </c>
      <c r="P28" s="31">
        <v>995</v>
      </c>
      <c r="Q28" s="31" t="s">
        <v>27</v>
      </c>
      <c r="R28" s="33" t="s">
        <v>27</v>
      </c>
      <c r="S28" s="34">
        <f t="shared" si="3"/>
        <v>6</v>
      </c>
      <c r="T28" s="30">
        <f t="shared" si="4"/>
        <v>1034.1666666666667</v>
      </c>
      <c r="U28" s="31">
        <v>990.7692307692307</v>
      </c>
      <c r="V28" s="54">
        <f t="shared" si="6"/>
        <v>0.04380175983436866</v>
      </c>
      <c r="W28" s="35">
        <f t="shared" si="1"/>
        <v>1190</v>
      </c>
      <c r="X28" s="31">
        <f t="shared" si="2"/>
        <v>850</v>
      </c>
      <c r="Y28" s="36">
        <f t="shared" si="5"/>
        <v>0.4</v>
      </c>
    </row>
    <row r="29" spans="1:25" ht="14.25">
      <c r="A29" s="29" t="s">
        <v>49</v>
      </c>
      <c r="B29" s="30" t="s">
        <v>27</v>
      </c>
      <c r="C29" s="31" t="s">
        <v>27</v>
      </c>
      <c r="D29" s="31">
        <v>1090</v>
      </c>
      <c r="E29" s="31">
        <v>1170</v>
      </c>
      <c r="F29" s="31" t="s">
        <v>27</v>
      </c>
      <c r="G29" s="48">
        <v>1190</v>
      </c>
      <c r="H29" s="48">
        <v>1190</v>
      </c>
      <c r="I29" s="31" t="s">
        <v>27</v>
      </c>
      <c r="J29" s="31" t="s">
        <v>27</v>
      </c>
      <c r="K29" s="31" t="s">
        <v>27</v>
      </c>
      <c r="L29" s="48">
        <v>1190</v>
      </c>
      <c r="M29" s="31">
        <v>890</v>
      </c>
      <c r="N29" s="31" t="s">
        <v>27</v>
      </c>
      <c r="O29" s="47">
        <v>850</v>
      </c>
      <c r="P29" s="31">
        <v>995</v>
      </c>
      <c r="Q29" s="31" t="s">
        <v>27</v>
      </c>
      <c r="R29" s="33" t="s">
        <v>27</v>
      </c>
      <c r="S29" s="34">
        <f t="shared" si="3"/>
        <v>8</v>
      </c>
      <c r="T29" s="30">
        <f t="shared" si="4"/>
        <v>1070.625</v>
      </c>
      <c r="U29" s="31">
        <v>983.5714285714286</v>
      </c>
      <c r="V29" s="54">
        <f t="shared" si="6"/>
        <v>0.08850762527233118</v>
      </c>
      <c r="W29" s="35">
        <f t="shared" si="1"/>
        <v>1190</v>
      </c>
      <c r="X29" s="31">
        <f t="shared" si="2"/>
        <v>850</v>
      </c>
      <c r="Y29" s="36">
        <f t="shared" si="5"/>
        <v>0.4</v>
      </c>
    </row>
    <row r="30" spans="1:25" ht="14.25">
      <c r="A30" s="29" t="s">
        <v>50</v>
      </c>
      <c r="B30" s="30" t="s">
        <v>27</v>
      </c>
      <c r="C30" s="31" t="s">
        <v>27</v>
      </c>
      <c r="D30" s="31">
        <v>690</v>
      </c>
      <c r="E30" s="31" t="s">
        <v>27</v>
      </c>
      <c r="F30" s="31" t="s">
        <v>27</v>
      </c>
      <c r="G30" s="31">
        <v>690</v>
      </c>
      <c r="H30" s="31">
        <v>690</v>
      </c>
      <c r="I30" s="31" t="s">
        <v>27</v>
      </c>
      <c r="J30" s="31" t="s">
        <v>27</v>
      </c>
      <c r="K30" s="31" t="s">
        <v>27</v>
      </c>
      <c r="L30" s="31" t="s">
        <v>27</v>
      </c>
      <c r="M30" s="31">
        <v>790</v>
      </c>
      <c r="N30" s="31" t="s">
        <v>27</v>
      </c>
      <c r="O30" s="48">
        <v>795</v>
      </c>
      <c r="P30" s="47">
        <v>550</v>
      </c>
      <c r="Q30" s="31" t="s">
        <v>27</v>
      </c>
      <c r="R30" s="33" t="s">
        <v>27</v>
      </c>
      <c r="S30" s="34">
        <f t="shared" si="3"/>
        <v>6</v>
      </c>
      <c r="T30" s="30">
        <f t="shared" si="4"/>
        <v>700.8333333333334</v>
      </c>
      <c r="U30" s="31">
        <v>736.9166666666666</v>
      </c>
      <c r="V30" s="54">
        <f t="shared" si="6"/>
        <v>-0.0489652832749066</v>
      </c>
      <c r="W30" s="35">
        <f t="shared" si="1"/>
        <v>795</v>
      </c>
      <c r="X30" s="31">
        <f t="shared" si="2"/>
        <v>550</v>
      </c>
      <c r="Y30" s="36">
        <f t="shared" si="5"/>
        <v>0.44545454545454544</v>
      </c>
    </row>
    <row r="31" spans="1:25" ht="15" thickBot="1">
      <c r="A31" s="38" t="s">
        <v>56</v>
      </c>
      <c r="B31" s="39" t="s">
        <v>27</v>
      </c>
      <c r="C31" s="40">
        <v>2398</v>
      </c>
      <c r="D31" s="40">
        <v>2490</v>
      </c>
      <c r="E31" s="40" t="s">
        <v>27</v>
      </c>
      <c r="F31" s="40" t="s">
        <v>27</v>
      </c>
      <c r="G31" s="52">
        <v>2690</v>
      </c>
      <c r="H31" s="40">
        <v>2490</v>
      </c>
      <c r="I31" s="40">
        <v>2490</v>
      </c>
      <c r="J31" s="40">
        <v>1990</v>
      </c>
      <c r="K31" s="40" t="s">
        <v>27</v>
      </c>
      <c r="L31" s="52">
        <v>2690</v>
      </c>
      <c r="M31" s="40">
        <v>2190</v>
      </c>
      <c r="N31" s="40">
        <v>1890</v>
      </c>
      <c r="O31" s="40" t="s">
        <v>27</v>
      </c>
      <c r="P31" s="40">
        <v>1950</v>
      </c>
      <c r="Q31" s="40" t="s">
        <v>27</v>
      </c>
      <c r="R31" s="53">
        <v>1490</v>
      </c>
      <c r="S31" s="41">
        <f t="shared" si="3"/>
        <v>11</v>
      </c>
      <c r="T31" s="39">
        <f t="shared" si="4"/>
        <v>2250.7272727272725</v>
      </c>
      <c r="U31" s="40"/>
      <c r="V31" s="55"/>
      <c r="W31" s="42">
        <f t="shared" si="1"/>
        <v>2690</v>
      </c>
      <c r="X31" s="40">
        <f t="shared" si="2"/>
        <v>1490</v>
      </c>
      <c r="Y31" s="43">
        <f t="shared" si="5"/>
        <v>0.8053691275167785</v>
      </c>
    </row>
    <row r="32" ht="13.5" thickBot="1"/>
    <row r="33" ht="15.75" thickBot="1">
      <c r="A33" s="44" t="s">
        <v>51</v>
      </c>
    </row>
  </sheetData>
  <printOptions/>
  <pageMargins left="0.02" right="0.02" top="0.02" bottom="0.02" header="0.18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Jóhann Pétur Reyndal</cp:lastModifiedBy>
  <cp:lastPrinted>2007-01-24T16:48:03Z</cp:lastPrinted>
  <dcterms:created xsi:type="dcterms:W3CDTF">2007-01-24T14:29:04Z</dcterms:created>
  <dcterms:modified xsi:type="dcterms:W3CDTF">2007-01-25T17:55:25Z</dcterms:modified>
  <cp:category/>
  <cp:version/>
  <cp:contentType/>
  <cp:contentStatus/>
</cp:coreProperties>
</file>